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940" windowWidth="19260" windowHeight="5985" tabRatio="602" firstSheet="1" activeTab="4"/>
  </bookViews>
  <sheets>
    <sheet name="tab. 1 Výnosy " sheetId="1" r:id="rId1"/>
    <sheet name="tab. 2 Náklady" sheetId="2" r:id="rId2"/>
    <sheet name="tab. 3 HV a Fondy" sheetId="22" r:id="rId3"/>
    <sheet name="tab. 4 čerpání přísp. dle §" sheetId="43" r:id="rId4"/>
    <sheet name="tab. 5 Finan. vypoř. 2013" sheetId="49" r:id="rId5"/>
    <sheet name="tab 5 a zpřesnění přímých NIV" sheetId="44" r:id="rId6"/>
    <sheet name="tab. 6 Tvorba a čerpání fondů" sheetId="46" r:id="rId7"/>
    <sheet name="tab. 7 stav fin fondů" sheetId="17" r:id="rId8"/>
    <sheet name="tab. 8 IF 2013" sheetId="40" r:id="rId9"/>
    <sheet name="tab. 9 Použití IF 2013" sheetId="41" r:id="rId10"/>
    <sheet name="Účelprostř." sheetId="5" state="hidden" r:id="rId11"/>
    <sheet name="ukazatel. - šk. jídelny" sheetId="4" state="hidden" r:id="rId12"/>
    <sheet name="ukaza. -školy" sheetId="3" state="hidden" r:id="rId13"/>
    <sheet name="ukaz. - šk. zařízení" sheetId="15" state="hidden" r:id="rId14"/>
    <sheet name="inv.fond-plán a skutečnost" sheetId="16" state="hidden" r:id="rId15"/>
    <sheet name="inv.fond-jmenovitě" sheetId="10" state="hidden" r:id="rId16"/>
    <sheet name="tab. 10 Zaměst a platy(mzdy)" sheetId="18" r:id="rId17"/>
    <sheet name="tab. 11 Pohledávky" sheetId="19" r:id="rId18"/>
    <sheet name="Výsledek inventarizace" sheetId="21" r:id="rId19"/>
    <sheet name="Přehled majetku" sheetId="47" r:id="rId20"/>
  </sheets>
  <definedNames>
    <definedName name="_xlnm.Print_Area" localSheetId="4">'tab. 5 Finan. vypoř. 2013'!$A$1:$F$51</definedName>
    <definedName name="Z_3B7DE6FF_2333_4369_9962_05FBEF7DEDC5_.wvu.PrintArea" localSheetId="4" hidden="1">'tab. 5 Finan. vypoř. 2013'!$A$1:$F$51</definedName>
    <definedName name="Z_73687429_8776_4F54_B862_C0DA7F44B585_.wvu.PrintArea" localSheetId="4" hidden="1">'tab. 5 Finan. vypoř. 2013'!$A$1:$F$51</definedName>
  </definedNames>
  <calcPr calcId="125725"/>
</workbook>
</file>

<file path=xl/calcChain.xml><?xml version="1.0" encoding="utf-8"?>
<calcChain xmlns="http://schemas.openxmlformats.org/spreadsheetml/2006/main">
  <c r="F34" i="49"/>
  <c r="D23" i="40"/>
  <c r="C23"/>
  <c r="D16"/>
  <c r="C16"/>
  <c r="D34" i="22"/>
  <c r="D33"/>
  <c r="B13"/>
  <c r="F11" i="1"/>
  <c r="G11"/>
  <c r="E11"/>
  <c r="D11"/>
  <c r="E40" i="47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E24"/>
  <c r="F24"/>
  <c r="E23"/>
  <c r="F23"/>
  <c r="E22"/>
  <c r="F22"/>
  <c r="E21"/>
  <c r="F21"/>
  <c r="E20"/>
  <c r="F20"/>
  <c r="E19"/>
  <c r="F19"/>
  <c r="E18"/>
  <c r="F18"/>
  <c r="E17"/>
  <c r="F17"/>
  <c r="E16"/>
  <c r="F16"/>
  <c r="E15"/>
  <c r="F15"/>
  <c r="E14"/>
  <c r="F14"/>
  <c r="E13"/>
  <c r="F13"/>
  <c r="E12"/>
  <c r="F12"/>
  <c r="E11"/>
  <c r="F11"/>
  <c r="E10"/>
  <c r="F10"/>
  <c r="E9"/>
  <c r="F9"/>
  <c r="J42" i="2"/>
  <c r="I42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I26" i="1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F39" i="49"/>
  <c r="F38"/>
  <c r="E36"/>
  <c r="D36"/>
  <c r="C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D11"/>
  <c r="D9"/>
  <c r="D40"/>
  <c r="C11"/>
  <c r="C9"/>
  <c r="E9"/>
  <c r="E40" s="1"/>
  <c r="F40" s="1"/>
  <c r="F14" i="17"/>
  <c r="E14"/>
  <c r="D14"/>
  <c r="C14"/>
  <c r="L22" i="46"/>
  <c r="L20"/>
  <c r="L13"/>
  <c r="L10"/>
  <c r="L14"/>
  <c r="D20"/>
  <c r="D12"/>
  <c r="D20" i="43"/>
  <c r="E20"/>
  <c r="F20"/>
  <c r="C20"/>
  <c r="C36" i="22"/>
  <c r="F36" i="2"/>
  <c r="G36"/>
  <c r="H36"/>
  <c r="E36"/>
  <c r="I36"/>
  <c r="E27" i="1"/>
  <c r="F27"/>
  <c r="G27"/>
  <c r="I27"/>
  <c r="D27"/>
  <c r="H27"/>
  <c r="C13" i="44"/>
  <c r="B13"/>
  <c r="D12"/>
  <c r="D11"/>
  <c r="D10"/>
  <c r="D13"/>
  <c r="E40" i="5"/>
  <c r="D40"/>
  <c r="C40"/>
  <c r="B40"/>
  <c r="F39"/>
  <c r="F38"/>
  <c r="F37"/>
  <c r="F36"/>
  <c r="F35"/>
  <c r="F34"/>
  <c r="F32"/>
  <c r="F29"/>
  <c r="F27"/>
  <c r="F24"/>
  <c r="F20"/>
  <c r="F16"/>
  <c r="F12"/>
  <c r="G34"/>
  <c r="G35"/>
  <c r="G36"/>
  <c r="G37"/>
  <c r="G38"/>
  <c r="G39"/>
  <c r="G32"/>
  <c r="G29"/>
  <c r="G27"/>
  <c r="G24"/>
  <c r="G20"/>
  <c r="G16"/>
  <c r="G12"/>
  <c r="F9" i="15"/>
  <c r="F10"/>
  <c r="F11"/>
  <c r="F12"/>
  <c r="F13"/>
  <c r="F14"/>
  <c r="F15"/>
  <c r="F16"/>
  <c r="F17"/>
  <c r="F18"/>
  <c r="F19"/>
  <c r="F20"/>
  <c r="F23"/>
  <c r="F24"/>
  <c r="F25"/>
  <c r="F26"/>
  <c r="F27"/>
  <c r="F28"/>
  <c r="F29"/>
  <c r="F9" i="3"/>
  <c r="F10"/>
  <c r="F11"/>
  <c r="F12"/>
  <c r="F13"/>
  <c r="F14"/>
  <c r="F15"/>
  <c r="F16"/>
  <c r="F17"/>
  <c r="F18"/>
  <c r="F19"/>
  <c r="F20"/>
  <c r="F21"/>
  <c r="F22"/>
  <c r="F25"/>
  <c r="F26"/>
  <c r="F27"/>
  <c r="F28"/>
  <c r="F29"/>
  <c r="F30"/>
  <c r="F32"/>
  <c r="F33"/>
  <c r="F9" i="4"/>
  <c r="F10"/>
  <c r="F15"/>
  <c r="F18"/>
  <c r="F19"/>
  <c r="F20"/>
  <c r="F21"/>
  <c r="F22"/>
  <c r="F23"/>
  <c r="F26"/>
  <c r="F27"/>
  <c r="F28"/>
  <c r="F29"/>
  <c r="F30"/>
  <c r="F31"/>
  <c r="F32"/>
  <c r="F11" i="49"/>
  <c r="F36"/>
  <c r="J36" i="2"/>
  <c r="L23" i="46"/>
  <c r="D21"/>
  <c r="C40" i="49"/>
  <c r="F9" l="1"/>
</calcChain>
</file>

<file path=xl/sharedStrings.xml><?xml version="1.0" encoding="utf-8"?>
<sst xmlns="http://schemas.openxmlformats.org/spreadsheetml/2006/main" count="854" uniqueCount="605">
  <si>
    <t>Výnosy z hlavní a doplňkové činnosti</t>
  </si>
  <si>
    <t>Název školy, škol.zařízení</t>
  </si>
  <si>
    <t>rok 2001</t>
  </si>
  <si>
    <t>rok 2002</t>
  </si>
  <si>
    <t xml:space="preserve">               z toho: produktivní práce žáků</t>
  </si>
  <si>
    <t xml:space="preserve">                            školné</t>
  </si>
  <si>
    <t xml:space="preserve">                            stravné</t>
  </si>
  <si>
    <t xml:space="preserve">                            poplatky za ubytování</t>
  </si>
  <si>
    <t>sk. 64</t>
  </si>
  <si>
    <t xml:space="preserve">              z toho: smluvní a ostatní pokuty a penále</t>
  </si>
  <si>
    <t>Náklady z hlavní a doplňkové činnosti</t>
  </si>
  <si>
    <t>v tis. Kč</t>
  </si>
  <si>
    <t xml:space="preserve">                  z toho: učebnice, učební texty a učební pomůcky</t>
  </si>
  <si>
    <t xml:space="preserve">                              potraviny</t>
  </si>
  <si>
    <t xml:space="preserve">                 z toho: voda   </t>
  </si>
  <si>
    <t xml:space="preserve">                              pára</t>
  </si>
  <si>
    <t xml:space="preserve">                              plyn</t>
  </si>
  <si>
    <t xml:space="preserve">                             elektrická energie</t>
  </si>
  <si>
    <t>spotřeba ost. neskl.dodávek a prodané zboží</t>
  </si>
  <si>
    <t>skup.51</t>
  </si>
  <si>
    <t>skup. 52</t>
  </si>
  <si>
    <t>skup. 53</t>
  </si>
  <si>
    <t>skup. 55</t>
  </si>
  <si>
    <t>x</t>
  </si>
  <si>
    <t>Pokud bude hospodářským výsledkem ztráta - zkomentujte příčiny a přijatá nápravná opatření.</t>
  </si>
  <si>
    <t xml:space="preserve">                                       Ukazatelé počtu žáků a nákladovosti</t>
  </si>
  <si>
    <t xml:space="preserve">                              ( Vyplňuje se pouze za školu  nebo škol. zařízení )</t>
  </si>
  <si>
    <t>číslo</t>
  </si>
  <si>
    <t>index</t>
  </si>
  <si>
    <t>řádku</t>
  </si>
  <si>
    <t>Ukazatel</t>
  </si>
  <si>
    <t xml:space="preserve"> 02/01</t>
  </si>
  <si>
    <t>Kapacita  schválená  MŠMT  (tzv. cílová kapacita)</t>
  </si>
  <si>
    <t>Počet žáků  denního studia</t>
  </si>
  <si>
    <t>Prům. přepočt. evid. počet pedagogických pracovníků</t>
  </si>
  <si>
    <t>Prům. přepočt. evid. počet nepedagogických pracovníků</t>
  </si>
  <si>
    <t xml:space="preserve">Průměrná mzda pedagogického pracovníka                                            </t>
  </si>
  <si>
    <t>Kč</t>
  </si>
  <si>
    <t xml:space="preserve">Průměrná mzda nepedagogického pracovníka                                      </t>
  </si>
  <si>
    <t xml:space="preserve">Výnosy z produktivní práce na žáka                                                                          </t>
  </si>
  <si>
    <t xml:space="preserve">  z toho:  Mzdové náklady na žáka                                                          </t>
  </si>
  <si>
    <t xml:space="preserve">               Odvody sociál. a zdrav. pojištění na žáka (vč. FKSP)</t>
  </si>
  <si>
    <t>Použitý příspěvek na provoz z rozpočtu kraje</t>
  </si>
  <si>
    <t xml:space="preserve">  z toho:  Mzdové náklady na žáka (včetně dopl. činnosti)</t>
  </si>
  <si>
    <t xml:space="preserve">               Skutečné ONIV na žáka (přímé i provozní)</t>
  </si>
  <si>
    <t xml:space="preserve">Výdaje na učebnice, učeb.texty a zákl.škol.potřeby  na žáka                                                                    </t>
  </si>
  <si>
    <t>Vysvětlivky:</t>
  </si>
  <si>
    <t>počet žáků určete jako vážený průměr: 2/3 * počet za obd. 1.-8. + 1/3 * počet za obd. 9.-12.</t>
  </si>
  <si>
    <t>kontrolní vazby:  (ř.11 = ř.12 + ř.13 + ř.14)</t>
  </si>
  <si>
    <t xml:space="preserve">                 (ř.17 = ř.18 + ř.19+ ř.20)</t>
  </si>
  <si>
    <t>Vypracoval:                                                  Telefon:</t>
  </si>
  <si>
    <t>Datum:</t>
  </si>
  <si>
    <t xml:space="preserve">Odpovídá: </t>
  </si>
  <si>
    <r>
      <t>sl.3=sl.2/sl.1</t>
    </r>
    <r>
      <rPr>
        <b/>
        <sz val="8"/>
        <rFont val="Arial CE"/>
        <family val="2"/>
        <charset val="238"/>
      </rPr>
      <t xml:space="preserve"> </t>
    </r>
  </si>
  <si>
    <r>
      <t xml:space="preserve">Počet žáků  studia při zaměstnání </t>
    </r>
    <r>
      <rPr>
        <b/>
        <sz val="9"/>
        <rFont val="Arial CE"/>
        <charset val="238"/>
      </rPr>
      <t/>
    </r>
  </si>
  <si>
    <r>
      <t xml:space="preserve">Počet žáků na  1 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</si>
  <si>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Počet žáků na 1 nepedagog.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</si>
  <si>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Použitá dotace přímých výdajů ze SR  na žáka 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</si>
  <si>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přímé ONIV na žáka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</si>
  <si>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</si>
  <si>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9"/>
        <rFont val="Times New Roman"/>
        <family val="1"/>
        <charset val="238"/>
      </rPr>
      <t>2)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</si>
  <si>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Náklady na energii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 </t>
    </r>
  </si>
  <si>
    <r>
      <t xml:space="preserve">Náklady na materiál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</t>
    </r>
  </si>
  <si>
    <r>
      <t xml:space="preserve">Náklady na telekomunikace na žáka  </t>
    </r>
    <r>
      <rPr>
        <vertAlign val="superscript"/>
        <sz val="9"/>
        <rFont val="Times New Roman"/>
        <family val="1"/>
        <charset val="238"/>
      </rPr>
      <t xml:space="preserve">1)  </t>
    </r>
  </si>
  <si>
    <r>
      <t xml:space="preserve">Náklady na telekomunikace na zaměstnance  </t>
    </r>
    <r>
      <rPr>
        <vertAlign val="superscript"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                                     </t>
    </r>
  </si>
  <si>
    <r>
      <t>1)</t>
    </r>
    <r>
      <rPr>
        <sz val="9"/>
        <rFont val="Times New Roman"/>
        <family val="1"/>
        <charset val="238"/>
      </rPr>
      <t xml:space="preserve">  při výpočtu použít:  ř.2 + 1/3  ř.3</t>
    </r>
  </si>
  <si>
    <r>
      <t xml:space="preserve">2) </t>
    </r>
    <r>
      <rPr>
        <sz val="9"/>
        <rFont val="Times New Roman"/>
        <family val="1"/>
        <charset val="238"/>
      </rPr>
      <t xml:space="preserve"> MRZ - mimorozpočtové zdroje včetně doplňkové činnosti</t>
    </r>
  </si>
  <si>
    <t xml:space="preserve">                                        (Vyplňuje se pouze za školní jídelny)</t>
  </si>
  <si>
    <t>Adresa školní jídelny:</t>
  </si>
  <si>
    <t xml:space="preserve"> Prům. počet ž. dle obědů odebraných žáky v roce 2002</t>
  </si>
  <si>
    <t xml:space="preserve"> Prům.počet  z. dle obědů odebraných zaměstnanci škol a zař. v r. 2002</t>
  </si>
  <si>
    <t>Prům. přepočtený evid. počet zaměstnanců ŠJ celkem</t>
  </si>
  <si>
    <t xml:space="preserve">     z toho - pracovníci v hlavní činnosti </t>
  </si>
  <si>
    <t xml:space="preserve">                - pracovníci v doplňkové činnosti</t>
  </si>
  <si>
    <t>Počet žáků na 1 zaměstnance hlavní činnosti</t>
  </si>
  <si>
    <t xml:space="preserve">Průměrná mzda zaměstnance ŠJ v hlavní činnosti                                         </t>
  </si>
  <si>
    <t>ř. 2 a 4 - údaje dle zahaj. výkazů: určete jako vážený průměr: 2/3 * počet za obd. 1.-8. + 1/3 * počet za obd. 9.-12</t>
  </si>
  <si>
    <t>pro stanovení údajů v ř. 13, 14, 15, 17, 22, 23 použijte průměrný počet stravov. žáků z ř. 3</t>
  </si>
  <si>
    <t xml:space="preserve">prům. počet strávníků (žáků, zaměstnanců) lze ideálně určit jako podíl: </t>
  </si>
  <si>
    <t xml:space="preserve"> celkový počet odebraných obědů/ počet dní v roce, po které se vařilo</t>
  </si>
  <si>
    <r>
      <t xml:space="preserve">Počet </t>
    </r>
    <r>
      <rPr>
        <b/>
        <sz val="9"/>
        <rFont val="Times New Roman"/>
        <family val="1"/>
        <charset val="238"/>
      </rPr>
      <t xml:space="preserve"> žáků</t>
    </r>
    <r>
      <rPr>
        <sz val="9"/>
        <rFont val="Times New Roman"/>
        <family val="1"/>
        <charset val="238"/>
      </rPr>
      <t xml:space="preserve">  stravujících se ve ŠJ (přihlášených)</t>
    </r>
  </si>
  <si>
    <r>
      <t xml:space="preserve">Počet </t>
    </r>
    <r>
      <rPr>
        <b/>
        <sz val="9"/>
        <rFont val="Times New Roman"/>
        <family val="1"/>
        <charset val="238"/>
      </rPr>
      <t>zaměstnanců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škol </t>
    </r>
    <r>
      <rPr>
        <sz val="9"/>
        <rFont val="Times New Roman"/>
        <family val="1"/>
        <charset val="238"/>
      </rPr>
      <t>(škol. zař.) stravujících se ve ŠJ (přihl.)</t>
    </r>
  </si>
  <si>
    <r>
      <t xml:space="preserve">Průměr. počet </t>
    </r>
    <r>
      <rPr>
        <b/>
        <sz val="9"/>
        <rFont val="Times New Roman"/>
        <family val="1"/>
        <charset val="238"/>
      </rPr>
      <t>cizích</t>
    </r>
    <r>
      <rPr>
        <sz val="9"/>
        <rFont val="Times New Roman"/>
        <family val="1"/>
        <charset val="238"/>
      </rPr>
      <t xml:space="preserve"> strávníků (v rámci </t>
    </r>
    <r>
      <rPr>
        <b/>
        <sz val="9"/>
        <rFont val="Times New Roman"/>
        <family val="1"/>
        <charset val="238"/>
      </rPr>
      <t>doplňkové činnosti</t>
    </r>
    <r>
      <rPr>
        <sz val="9"/>
        <rFont val="Times New Roman"/>
        <family val="1"/>
        <charset val="238"/>
      </rPr>
      <t>)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</si>
  <si>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 ( prům. z ř. 3)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</si>
  <si>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sz val="9"/>
        <rFont val="Arial CE"/>
        <charset val="238"/>
      </rPr>
      <t/>
    </r>
  </si>
  <si>
    <r>
      <t xml:space="preserve">1) </t>
    </r>
    <r>
      <rPr>
        <sz val="9"/>
        <rFont val="Times New Roman"/>
        <family val="1"/>
        <charset val="238"/>
      </rPr>
      <t xml:space="preserve"> MRZ - mimorozpočtové zdroje</t>
    </r>
  </si>
  <si>
    <t xml:space="preserve">                                                     Přehled o čerpání účelových prostředků</t>
  </si>
  <si>
    <t xml:space="preserve">                                                 poskytnutých škole a školskému zařízení - PO</t>
  </si>
  <si>
    <t>Vyčerpáno</t>
  </si>
  <si>
    <t xml:space="preserve">                    Přiděleno 2002</t>
  </si>
  <si>
    <t>Rozdíl</t>
  </si>
  <si>
    <t>Vývoj. ukazatel</t>
  </si>
  <si>
    <t>Účelové prostředky</t>
  </si>
  <si>
    <t>původně</t>
  </si>
  <si>
    <t>po změnách účelovosti</t>
  </si>
  <si>
    <t>2002*</t>
  </si>
  <si>
    <t>2002/2001</t>
  </si>
  <si>
    <t>5=4-3</t>
  </si>
  <si>
    <t>6=4/1</t>
  </si>
  <si>
    <t>integrace romské komunity</t>
  </si>
  <si>
    <t>(UZ 98138)</t>
  </si>
  <si>
    <t xml:space="preserve">na preventivní programy v  </t>
  </si>
  <si>
    <t>oblasti protidrogové politiky</t>
  </si>
  <si>
    <t>(UZ 33163)</t>
  </si>
  <si>
    <t>sociální prevence a prevence</t>
  </si>
  <si>
    <t>kriminality</t>
  </si>
  <si>
    <t>(UZ 33122)</t>
  </si>
  <si>
    <t>na soutěže a přehlídky</t>
  </si>
  <si>
    <t>(UZ 33166)</t>
  </si>
  <si>
    <t>realizace státní informační</t>
  </si>
  <si>
    <t>politiky ve vzdělávaní</t>
  </si>
  <si>
    <t>(UZ 33245)</t>
  </si>
  <si>
    <t xml:space="preserve"> </t>
  </si>
  <si>
    <t>DVVP</t>
  </si>
  <si>
    <t>(UZ 33149)</t>
  </si>
  <si>
    <t>jiné celkem</t>
  </si>
  <si>
    <t>v tom: uvést jmenovitě</t>
  </si>
  <si>
    <t>CELKEM</t>
  </si>
  <si>
    <t>* ve sloupci 4 uvádějte pouze skutečně vyčerpané účelové prostředky, tzn. že sloupec 4 bude maximálně roven údaji ve sloupci 3</t>
  </si>
  <si>
    <t>Vypracoval:</t>
  </si>
  <si>
    <t>Telefon:</t>
  </si>
  <si>
    <t>Odpovídá:</t>
  </si>
  <si>
    <t>tab.č.6</t>
  </si>
  <si>
    <t>Název školy, škol.zařízení:</t>
  </si>
  <si>
    <t>tab.č.7</t>
  </si>
  <si>
    <t>Název školy,škol.zařízení:</t>
  </si>
  <si>
    <t>tab.č.8</t>
  </si>
  <si>
    <t>celkem</t>
  </si>
  <si>
    <t>Poznámka:</t>
  </si>
  <si>
    <t>SKUTEČNÉ POUŽITÍ INVESTIČNÍHO FONDU V ROCE 2002</t>
  </si>
  <si>
    <t>tab.č.14</t>
  </si>
  <si>
    <t>Tabulka je zpracována jako vzor, doplňujte řádky dle potřeby</t>
  </si>
  <si>
    <t>Rok 2002</t>
  </si>
  <si>
    <t>Věcný obsah                                                    Jmenovitě vypsat</t>
  </si>
  <si>
    <t>Skutečnost k 31.12.02 celkem na akci</t>
  </si>
  <si>
    <t>Zdroje</t>
  </si>
  <si>
    <t>k 31.12.2001</t>
  </si>
  <si>
    <t>Investiční fond PO</t>
  </si>
  <si>
    <t>Dotace od zřizovatele</t>
  </si>
  <si>
    <t>Opravy a údržba nemovitého majetku NIV  celkem</t>
  </si>
  <si>
    <t>z toho: akce</t>
  </si>
  <si>
    <t>Rekonstrukce a modernizace - IV celkem</t>
  </si>
  <si>
    <t xml:space="preserve">z toho: akce </t>
  </si>
  <si>
    <t>Pořízení dlouhodobého majetku - SZNN celkem</t>
  </si>
  <si>
    <t>z toho: jmenovitě</t>
  </si>
  <si>
    <t>Ostatní použití /např. splátky úvěrů/</t>
  </si>
  <si>
    <t>Odvod zřizovateli</t>
  </si>
  <si>
    <t>Úhrn použití za organizaci</t>
  </si>
  <si>
    <t>Vypracoval:                         Telefon:</t>
  </si>
  <si>
    <t xml:space="preserve">           Odpovídá:</t>
  </si>
  <si>
    <t>Celkem</t>
  </si>
  <si>
    <t xml:space="preserve">                     ( Vyplňuje se za další součásti - domov mládeže, školní klub )</t>
  </si>
  <si>
    <t>tab.č.9</t>
  </si>
  <si>
    <t xml:space="preserve">Počet žáků  </t>
  </si>
  <si>
    <t xml:space="preserve">Počet žáků na  1 pedagog. pracovníka </t>
  </si>
  <si>
    <t xml:space="preserve">Počet žáků na 1 nepedagog. pracovníka </t>
  </si>
  <si>
    <t>kontrolní vazby:  (ř.9 = ř.10 + ř.11 + ř.12)</t>
  </si>
  <si>
    <t xml:space="preserve">                 (ř.15 = ř.16 + ř.17+ ř.18)</t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</si>
  <si>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</si>
  <si>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1) </t>
    </r>
    <r>
      <rPr>
        <sz val="10"/>
        <rFont val="Times New Roman"/>
        <family val="1"/>
        <charset val="238"/>
      </rPr>
      <t xml:space="preserve"> MRZ - mimorozpočtové zdroje včetně doplňkové činnosti</t>
    </r>
  </si>
  <si>
    <t>POROVNÁNÍ PLÁNU A SKUTEČNÉHO ČERPÁNÍ INVESTIČNÍHO FONDU V ROCE 2002</t>
  </si>
  <si>
    <t>tab.č. 13</t>
  </si>
  <si>
    <t>Investiční fond /účet 916</t>
  </si>
  <si>
    <t>P.č.</t>
  </si>
  <si>
    <t>KAPITÁLOVÝ ROZPOČET</t>
  </si>
  <si>
    <t>Schválený návrh Radou 24.7.2002*</t>
  </si>
  <si>
    <t xml:space="preserve">Skutečnost k 31.12. 2002 </t>
  </si>
  <si>
    <t xml:space="preserve">Finanční krytí 2002 </t>
  </si>
  <si>
    <t>stav investičního fondu k 1.1.</t>
  </si>
  <si>
    <t>příděl z rezervního fondu organizace</t>
  </si>
  <si>
    <t>příděl z odpisů dlouhodobého majetku</t>
  </si>
  <si>
    <t xml:space="preserve">invest.dotace z rozpočtu zřizovatele (kraje) </t>
  </si>
  <si>
    <t>investiční dotace ze SR a SF **</t>
  </si>
  <si>
    <t>ostatní zdroje</t>
  </si>
  <si>
    <t>ZDROJE FONDU CELKEM</t>
  </si>
  <si>
    <t>opravy a údržba nemovitého majetku NIV</t>
  </si>
  <si>
    <t xml:space="preserve">rekonstrukce a modernizace, nástavby, vestavby- IV </t>
  </si>
  <si>
    <t>pořízení dlouhodobého majetku - SZNN</t>
  </si>
  <si>
    <t>ostatní použití (např. splátky inv.úvěrů)</t>
  </si>
  <si>
    <t>odvod do rozpočtu zřizovatele</t>
  </si>
  <si>
    <t>POUŽITÍ FONDU CELKEM</t>
  </si>
  <si>
    <t>Stav investičního fondu k 31.12. 2002 ***</t>
  </si>
  <si>
    <t>Vypracoval:                                 Telefon:</t>
  </si>
  <si>
    <t xml:space="preserve">         Datum:</t>
  </si>
  <si>
    <t>Pozn. Tabulka má přímou vazbu na plán investic organizace a rezervní fond</t>
  </si>
  <si>
    <t>Pro vyplnění výše uvedené tabulky je nutné postupovat dle §31 zákona č. 250/2000 Sb. a schváleného</t>
  </si>
  <si>
    <t xml:space="preserve">odpisového plánu </t>
  </si>
  <si>
    <t>*/ uvede se schválený návrh + další individuální akce schválené Radou Královéhradeckého kraje nebo Mgr. Vrbou</t>
  </si>
  <si>
    <t>**/ netýká se dotace ze SR ( MF, MŠMT) čerpaná na účtu spořitelny</t>
  </si>
  <si>
    <t>IV- investiční výdaje, NIV -neinvestiční výdaje, SZNN - stroje a zařízení nezahrnuté do nákladů staveb, nad 40 tis. Kč</t>
  </si>
  <si>
    <t>***/ stav investičního fondu  a finanční krytí bude navazovat na rozvahu k  31.12.2002</t>
  </si>
  <si>
    <t>Finanční fondy příspěvkových organizací</t>
  </si>
  <si>
    <t>Běžný účet</t>
  </si>
  <si>
    <t>Běžný účet FKSP</t>
  </si>
  <si>
    <t>Fond odměn</t>
  </si>
  <si>
    <t>FKSP</t>
  </si>
  <si>
    <t>Fond rezervní</t>
  </si>
  <si>
    <t>V případě nekrytí finančních fondů finančními prostředky uveďte důvod a navržené opatření k jeho odstranění.</t>
  </si>
  <si>
    <t>počet</t>
  </si>
  <si>
    <t>platová</t>
  </si>
  <si>
    <t>pracovníků</t>
  </si>
  <si>
    <t>v Kč</t>
  </si>
  <si>
    <t>třída</t>
  </si>
  <si>
    <t>Učitelé</t>
  </si>
  <si>
    <t>Vychovatelé</t>
  </si>
  <si>
    <t>THP</t>
  </si>
  <si>
    <t>i</t>
  </si>
  <si>
    <t>Skutečnost</t>
  </si>
  <si>
    <t>REZERVNÍ FOND</t>
  </si>
  <si>
    <t>FOND ODMĚN</t>
  </si>
  <si>
    <t>Členění</t>
  </si>
  <si>
    <t>Dobytné celkem</t>
  </si>
  <si>
    <t xml:space="preserve">v tom: do 30 dnů </t>
  </si>
  <si>
    <t>Nedobytné celkem</t>
  </si>
  <si>
    <t>z toho v soudním řízení</t>
  </si>
  <si>
    <t>Částka vymožená soudně</t>
  </si>
  <si>
    <t xml:space="preserve">Poznámka: </t>
  </si>
  <si>
    <t xml:space="preserve">                 Dobytné pohledávky rozdělte podle doby, která uplynula od data splatnosti na:</t>
  </si>
  <si>
    <t xml:space="preserve">         do 60 dnů</t>
  </si>
  <si>
    <t xml:space="preserve">         do 90 dnů</t>
  </si>
  <si>
    <t xml:space="preserve">         do 1 roku</t>
  </si>
  <si>
    <t xml:space="preserve">         starší 1 roku</t>
  </si>
  <si>
    <t>UKAZATEL</t>
  </si>
  <si>
    <t>Název součástí</t>
  </si>
  <si>
    <t>Paragr.</t>
  </si>
  <si>
    <t>Kategorie zaměstnanců</t>
  </si>
  <si>
    <t>Číslo řádku</t>
  </si>
  <si>
    <t>Průměrný</t>
  </si>
  <si>
    <t>- z hlavní činnosti</t>
  </si>
  <si>
    <t>- z doplňkové činnosti</t>
  </si>
  <si>
    <t>Ztráta z hospodaření celkem</t>
  </si>
  <si>
    <t>Krytí ztráty:</t>
  </si>
  <si>
    <t>- na vrub rezervního fondu</t>
  </si>
  <si>
    <t>Nerozděleno *)</t>
  </si>
  <si>
    <t>ostatní zdroje (dary)</t>
  </si>
  <si>
    <t xml:space="preserve">Pro vyplnění výše uvedené tabulky je nutné postupovat dle §31 zákona č. 250/2000 Sb. </t>
  </si>
  <si>
    <t xml:space="preserve">IV- investiční výdaje, NIV -neinvestiční výdaje, </t>
  </si>
  <si>
    <t>SZNN - stroje a zařízení nezahrnuté do nákladů staveb, nad 40 tis. Kč</t>
  </si>
  <si>
    <t>SR - státní rozpočet, SF - státní fond</t>
  </si>
  <si>
    <t>Věcný obsah                                                    jmenovitě vypsat</t>
  </si>
  <si>
    <t xml:space="preserve">Investiční fond </t>
  </si>
  <si>
    <t xml:space="preserve">Ostatní použití </t>
  </si>
  <si>
    <t>Odvod do rozpočtu zřizovatele</t>
  </si>
  <si>
    <t>- nekryto</t>
  </si>
  <si>
    <t>Stav po přídělu (sl.1+ sl.2)</t>
  </si>
  <si>
    <t>s výjimkou dotací poskytnutých na projekty spolufinancované z rozpočtu Evropské unie</t>
  </si>
  <si>
    <t>Účelový
znak</t>
  </si>
  <si>
    <t>Vratka dotace  
při finančním 
vypořádání</t>
  </si>
  <si>
    <t>a</t>
  </si>
  <si>
    <t>b</t>
  </si>
  <si>
    <t>4 = 1 - 2 - 3</t>
  </si>
  <si>
    <t>A.1. Neinvestiční dotace celkem</t>
  </si>
  <si>
    <t>v tom:</t>
  </si>
  <si>
    <t>Program sociální prevence a prevence kriminality</t>
  </si>
  <si>
    <t>Projekty romské komunity</t>
  </si>
  <si>
    <t>Program protidrogové politiky</t>
  </si>
  <si>
    <t>Soutěže</t>
  </si>
  <si>
    <t>Ostatní - uveďte jednotlivé tituly účelových dotací:</t>
  </si>
  <si>
    <r>
      <t>A.2.</t>
    </r>
    <r>
      <rPr>
        <sz val="10"/>
        <color indexed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Investiční dotace celkem</t>
    </r>
  </si>
  <si>
    <t>A.3. Dotace celkem (A.1.+ A.2.)</t>
  </si>
  <si>
    <t>sloupec 4 - uvádí se vratka dotace při finančním vypořádání; rovná se sloupec 1 minus  sloupec 2 minus sloupec 3</t>
  </si>
  <si>
    <t xml:space="preserve">Na některé složitější a finančně náročnější opravy, rekonstrukce a modernizace celé hrazené   </t>
  </si>
  <si>
    <t xml:space="preserve">Na tyto akce provedete vyúčtování, které bude obsahovat: </t>
  </si>
  <si>
    <t xml:space="preserve">stavební ohlášení, nebo stavební povolení s nabytím právní moci, jednotlivé faktury podepsané ředitelem </t>
  </si>
  <si>
    <t>Do tabulky se uvede pouze název a celkový součet za danou akci.</t>
  </si>
  <si>
    <t>tab. č. 3</t>
  </si>
  <si>
    <t>Jako podklad použijte výkaz P 1-04 za období 1-12 sumarizovaný za organizaci celkem</t>
  </si>
  <si>
    <t>Finanční vypořádání dotací poskytnutých krajem</t>
  </si>
  <si>
    <t>ř.</t>
  </si>
  <si>
    <t>finanční krytí                                      sl.2</t>
  </si>
  <si>
    <t>Doklady budou založeny na škole u akce pro případnou kontrolu.</t>
  </si>
  <si>
    <r>
      <t xml:space="preserve">z investičního fondu </t>
    </r>
    <r>
      <rPr>
        <b/>
        <sz val="10"/>
        <rFont val="Arial CE"/>
        <charset val="238"/>
      </rPr>
      <t>musí být zpracované investiční záměry.</t>
    </r>
  </si>
  <si>
    <t>Učitelé odborného výcviku</t>
  </si>
  <si>
    <t>Ostatní pedagogové</t>
  </si>
  <si>
    <t>Obchodně provozní pracovníci</t>
  </si>
  <si>
    <t>Ostatní pracovníci</t>
  </si>
  <si>
    <t>tab. č. 8</t>
  </si>
  <si>
    <t>tab. č. 9</t>
  </si>
  <si>
    <t>tab. č. 11</t>
  </si>
  <si>
    <t>ř. 2 - od    1 do 30 dnů</t>
  </si>
  <si>
    <t>ř. 3 - od  31 do 60 dnů</t>
  </si>
  <si>
    <t>ř. 4 - od  61 do 90 dnů</t>
  </si>
  <si>
    <t>ř. 5 - od  91 dne do 1 roku</t>
  </si>
  <si>
    <t>ř. 6 - starší 1 roku</t>
  </si>
  <si>
    <t xml:space="preserve">ř. 10 - uveďte souhrn částek vymožených soudně v daném roce </t>
  </si>
  <si>
    <t>Investiční fond</t>
  </si>
  <si>
    <t>roční plat</t>
  </si>
  <si>
    <t>z toho:</t>
  </si>
  <si>
    <t>Asistenti pedagogů pro děti, žáky a studenty se sociálním znevýhodněním</t>
  </si>
  <si>
    <t>Asistenti pedagogů v soukromých a církevních speciálních školách</t>
  </si>
  <si>
    <t xml:space="preserve">Dotace pro soukromé školy </t>
  </si>
  <si>
    <t xml:space="preserve">Přímé náklady na vzdělávání </t>
  </si>
  <si>
    <t>Vráceno 
v průběhu roku
zpět na
výdajový účet
poskytovatele</t>
  </si>
  <si>
    <t xml:space="preserve">Část A. Finanční vypořádání dotací ze státního rozpočtu podle vyhlášky č. 52/2008 Sb. </t>
  </si>
  <si>
    <t xml:space="preserve">a schváleného odpisového plánu. </t>
  </si>
  <si>
    <t>Je nutné vyplňovat oba sloupce  ( investiční fond a jeho finanční krytí)</t>
  </si>
  <si>
    <t>Finanční krytí uveďte dle skutečnosti (shodné s tabulkou č. 7).</t>
  </si>
  <si>
    <t>ostatní dotace</t>
  </si>
  <si>
    <t>14/c</t>
  </si>
  <si>
    <t>FRR - dotace kraje</t>
  </si>
  <si>
    <t>14/b</t>
  </si>
  <si>
    <t>z toho:                      skutečný IF ( bez dotací)</t>
  </si>
  <si>
    <t>14/a</t>
  </si>
  <si>
    <t>pořízení dlouhodobého majetku           SZNN</t>
  </si>
  <si>
    <t xml:space="preserve">rekonstrukce a modernizace                     IV </t>
  </si>
  <si>
    <t>opravy a údržba nemovitého majetku       NIV</t>
  </si>
  <si>
    <t xml:space="preserve">jiné investiční dotace ze SR, SF </t>
  </si>
  <si>
    <t>zápis o předání a převzetí díla,</t>
  </si>
  <si>
    <t>rekapitulaci jednotlivých plateb na danou akci,</t>
  </si>
  <si>
    <t>z toho: stroje jmenovitě</t>
  </si>
  <si>
    <t>z toho: akce  jmenovitě</t>
  </si>
  <si>
    <t>z toho: akce jmenovitě</t>
  </si>
  <si>
    <t>Opravy a údržba nemovitého majetku  - NIV  celkem</t>
  </si>
  <si>
    <t>Jiné zdroje                         ( dotace od zřizovatele , SR, SF)</t>
  </si>
  <si>
    <t>Jako podklad použijte výkaz P 1-04 za období leden a prosinec, nebo rozborové sestavy.</t>
  </si>
  <si>
    <t>Fond odměn - účet 411</t>
  </si>
  <si>
    <t>investiční fond                        ( 416)     sl.1</t>
  </si>
  <si>
    <t>Provozní pracovníci</t>
  </si>
  <si>
    <t xml:space="preserve">                z toho: opravy a udržování</t>
  </si>
  <si>
    <t xml:space="preserve">                             nájemné</t>
  </si>
  <si>
    <t xml:space="preserve">                             telekomunikace</t>
  </si>
  <si>
    <t>Neinvestiční příspěvek bez transferů z Fondu rozvoje a reprodukce KHK</t>
  </si>
  <si>
    <t xml:space="preserve">z toho: </t>
  </si>
  <si>
    <t>mzdy (platy+OON) z příspěvku na provoz</t>
  </si>
  <si>
    <t>Odvody
+FKSP z příspěvku na provoz</t>
  </si>
  <si>
    <t xml:space="preserve">Doplňový ukazatel limit mzdových prostředků </t>
  </si>
  <si>
    <t>hrazených z příspěvku na provoz</t>
  </si>
  <si>
    <t>kolaudační souhlas, smlouvy o dílo (všechny platby musí být podloženy smlouvou)</t>
  </si>
  <si>
    <r>
      <t xml:space="preserve">                </t>
    </r>
    <r>
      <rPr>
        <sz val="9"/>
        <rFont val="Arial CE"/>
        <family val="2"/>
        <charset val="238"/>
      </rPr>
      <t>z toho: mzdové náklady z dotace zřizovatele</t>
    </r>
  </si>
  <si>
    <t>645, 646</t>
  </si>
  <si>
    <t>sk. 66</t>
  </si>
  <si>
    <t>Rezervní fond - účet 413</t>
  </si>
  <si>
    <t>tab. č. 7</t>
  </si>
  <si>
    <t>sk. 67</t>
  </si>
  <si>
    <t>sk. 60</t>
  </si>
  <si>
    <t>skup. 54</t>
  </si>
  <si>
    <t>IČ:</t>
  </si>
  <si>
    <r>
      <t>1.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Podstatné skutečnosti o provedených inventurách</t>
    </r>
  </si>
  <si>
    <r>
      <t>1.1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Plán inventur</t>
    </r>
  </si>
  <si>
    <r>
      <t>1.2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Inventarizační komise</t>
    </r>
  </si>
  <si>
    <r>
      <t>1.3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Proškolení</t>
    </r>
  </si>
  <si>
    <r>
      <t>1.4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Podmínky pro zjišťování skutečného stavu, zajištění součinnosti zaměstnanců</t>
    </r>
  </si>
  <si>
    <t>Nebyly zjištěny odchylky od žádoucího stavu.</t>
  </si>
  <si>
    <r>
      <t>1.5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Odsouhlasení pohledávek a závazků</t>
    </r>
  </si>
  <si>
    <t>Písemně byly odsouhlaseny pohledávky a závazky nad 30 000 Kč v jednotlivém případě.</t>
  </si>
  <si>
    <r>
      <t>2.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Seznam všech inventurních soupisů</t>
    </r>
  </si>
  <si>
    <t xml:space="preserve">sestavila tuto inventarizační zprávu. </t>
  </si>
  <si>
    <t xml:space="preserve">                e) ostatní (pojistné + FKSP +  ONIV)</t>
  </si>
  <si>
    <t>Rozvojový program na podporu škol, které realizují inkluzívní vzdělávání a vzdělávání žáků se sociokulturním znevýhodněním</t>
  </si>
  <si>
    <t>Podpora informačních center pro mládež</t>
  </si>
  <si>
    <t>Rozvojový program MŠMT pro děti - cizince ze 3. zemí</t>
  </si>
  <si>
    <t>Vybavení škol pomůckami kompenzačního a rehabilitačního charakteru</t>
  </si>
  <si>
    <t>Podpora organizace a ukončování středního vzdělávání maturitní zkouškou na vybraných školách v podzimním zkušebním období</t>
  </si>
  <si>
    <t>Příspěvková organizace:</t>
  </si>
  <si>
    <t>příspěvek 
na provoz celkem</t>
  </si>
  <si>
    <t>tab. č. 6</t>
  </si>
  <si>
    <t>ostatní 
výdaje 
ONIV</t>
  </si>
  <si>
    <t xml:space="preserve"> Odvody na pojistné</t>
  </si>
  <si>
    <t xml:space="preserve"> Odvody na FKSP</t>
  </si>
  <si>
    <t xml:space="preserve"> ONIV</t>
  </si>
  <si>
    <t>Orientační ukazatele rozpočtu přímých NIV (ÚZ 33353)</t>
  </si>
  <si>
    <t>Finanční fondy organizace a jejich krytí</t>
  </si>
  <si>
    <t>Tvorba a čerpání rezervního fondu, fondu odměn a FKSP</t>
  </si>
  <si>
    <t>1</t>
  </si>
  <si>
    <t>2</t>
  </si>
  <si>
    <t>skup. 50</t>
  </si>
  <si>
    <t>506,507,508</t>
  </si>
  <si>
    <t xml:space="preserve">                             cestovné</t>
  </si>
  <si>
    <t>skup. 59</t>
  </si>
  <si>
    <t>skup. 56</t>
  </si>
  <si>
    <t xml:space="preserve">v Kč </t>
  </si>
  <si>
    <t xml:space="preserve"> A. Výsledek hospodaření</t>
  </si>
  <si>
    <t xml:space="preserve"> B. Krytí zhoršeného výsledku  hospodáření</t>
  </si>
  <si>
    <t xml:space="preserve"> C. Návrh rozdělení zlepšeného výsledku hospodaření</t>
  </si>
  <si>
    <t>*) Uveďte důvody nerozdělení VH - komentář</t>
  </si>
  <si>
    <t>Příděl ze zlepšeného  výsledku hosp.</t>
  </si>
  <si>
    <t>Výsledek hospodaření po zdanění</t>
  </si>
  <si>
    <t xml:space="preserve"> v Kč</t>
  </si>
  <si>
    <t>v  Kč</t>
  </si>
  <si>
    <t>Zaměstnanci a platy (mzdy) včetně ESF</t>
  </si>
  <si>
    <t xml:space="preserve">                             semináře, školení</t>
  </si>
  <si>
    <t xml:space="preserve">                             ochranné pracovní pomůcky</t>
  </si>
  <si>
    <t xml:space="preserve">                             příděl FKSP</t>
  </si>
  <si>
    <t>Číslo účtu</t>
  </si>
  <si>
    <t>Účetní stav</t>
  </si>
  <si>
    <t>tab. č. 5</t>
  </si>
  <si>
    <t>Azylanti a Bezplatná příprava k základnímu vzdělávání dětí jiného státu EU</t>
  </si>
  <si>
    <t xml:space="preserve">sloupec 2 - vyplňuje se, pokud příjemce provedl vratku dotace, případně její části již v průběhu roku zpět na účet kraje a vratka nebyla zohledněna v úpravě rozpočtu, </t>
  </si>
  <si>
    <t xml:space="preserve">tab.č. 5 a </t>
  </si>
  <si>
    <t>tab. č. 10</t>
  </si>
  <si>
    <t>tab. č. 1</t>
  </si>
  <si>
    <t>tab. č. 2</t>
  </si>
  <si>
    <t>tab. č. 4</t>
  </si>
  <si>
    <t>5=3/1</t>
  </si>
  <si>
    <t>6=4/2</t>
  </si>
  <si>
    <t>Přehled výsledku hospodaření a návrh na rozdělení do fondů příspěvkových organizací za rok 2013</t>
  </si>
  <si>
    <t>Stav k 31.12.2013</t>
  </si>
  <si>
    <t>Čerpání příspěvku na provoz dle jednotlivých součástí v roce 2013 (paragr. rozpočtové skladby)</t>
  </si>
  <si>
    <t>Poskytnuto
k 31.12.2013</t>
  </si>
  <si>
    <t>Použito
k 31.12.2013</t>
  </si>
  <si>
    <t>Doplňující údaje o použití finančních prostředků na přímé výdaje v roce 2013</t>
  </si>
  <si>
    <t>k 31.12.2013</t>
  </si>
  <si>
    <t>Finanční krytí k 31.12.2013</t>
  </si>
  <si>
    <t>TVORBA A ČERPÁNÍ INVESTIČNÍHO FONDU V ROCE  2013</t>
  </si>
  <si>
    <t>stav investičního fondu k 1.1.2013            PZ</t>
  </si>
  <si>
    <t>Stav investičního fondu k 31.12.2013      KZ</t>
  </si>
  <si>
    <t>Stav investičního fondu k 1.1.2013 a k 31.12.2013 se musí rovnat účtu 416 v rozvaze za rok 2013.</t>
  </si>
  <si>
    <t>SKUTEČNÉ POUŽITÍ INVESTIČNÍHO FONDU V ROCE 2013</t>
  </si>
  <si>
    <t>Rok 2013</t>
  </si>
  <si>
    <t>Skutečnost k 31.12.2013 celkem na akci</t>
  </si>
  <si>
    <t>Použití fondu celkem za rok 2013</t>
  </si>
  <si>
    <t>skutečnost r. 2013</t>
  </si>
  <si>
    <t xml:space="preserve">"Pracovníci přepočtění- přírůstky a úbytky" - stav pracovníků k 31.3.2013 a k 31.12.2013. </t>
  </si>
  <si>
    <t xml:space="preserve">  Stav pohledávek po lhůtě splatnosti k 31.12.2013</t>
  </si>
  <si>
    <t>Stav k 1.1.2013</t>
  </si>
  <si>
    <t xml:space="preserve">Stav k 31.12.2013      </t>
  </si>
  <si>
    <t xml:space="preserve">                           výnosy z prodeje materiálu</t>
  </si>
  <si>
    <t xml:space="preserve">                           výnosy z prodeje dlouhodobého majetku</t>
  </si>
  <si>
    <t xml:space="preserve">                           čerpání fondů</t>
  </si>
  <si>
    <t>Výnosy z vlastních výkonů a zboží</t>
  </si>
  <si>
    <t>Výnosy z prodeje vlastních výrobků</t>
  </si>
  <si>
    <t>Výnosy z prodeje služeb</t>
  </si>
  <si>
    <t>Výnosy z pronájmu</t>
  </si>
  <si>
    <t>Výnosy z prodaného zboží</t>
  </si>
  <si>
    <t xml:space="preserve">Ostatní výnosy </t>
  </si>
  <si>
    <t>Finanční výnosy</t>
  </si>
  <si>
    <t>Výnosy z transferů</t>
  </si>
  <si>
    <t>Výnosy celkem   (č.ř. 1+10+15+16)</t>
  </si>
  <si>
    <t>Rok 2012</t>
  </si>
  <si>
    <t>Hlavní činnost</t>
  </si>
  <si>
    <t>Doplňková činnost</t>
  </si>
  <si>
    <t>Vývojový ukazatel</t>
  </si>
  <si>
    <t xml:space="preserve">                        Rok 2012</t>
  </si>
  <si>
    <t xml:space="preserve">               Rok 2013</t>
  </si>
  <si>
    <t>Spotřeba materiálu</t>
  </si>
  <si>
    <t>Spotřebované nákupy</t>
  </si>
  <si>
    <t xml:space="preserve">Spotřeba energie </t>
  </si>
  <si>
    <t>Spotřeba jiných nesk. dodávek a prodané zboží</t>
  </si>
  <si>
    <t>Aktivace a změna stavu zásob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</si>
  <si>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</si>
  <si>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</si>
  <si>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</si>
  <si>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</si>
  <si>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</si>
  <si>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</si>
  <si>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Daň z příjmů</t>
  </si>
  <si>
    <t>Náklady celkem  (č.ř. 1+12+17+23+24+25+28+29)</t>
  </si>
  <si>
    <t>Výsledek hospodaření  (výnosy - náklady)</t>
  </si>
  <si>
    <t xml:space="preserve">                             zákonné a jiné sociální pojištění</t>
  </si>
  <si>
    <t xml:space="preserve">              Rok 2012</t>
  </si>
  <si>
    <t xml:space="preserve">              Rok 2013</t>
  </si>
  <si>
    <t xml:space="preserve">                z toho: odpisy dlouhodobého majetku</t>
  </si>
  <si>
    <t xml:space="preserve">                           náklady z drobného dlouhodobého majetku</t>
  </si>
  <si>
    <t>Poskytnuto</t>
  </si>
  <si>
    <t>Použito</t>
  </si>
  <si>
    <t>Vratka dotace</t>
  </si>
  <si>
    <t>Příděl ze zlepšeného výsledku hospodaření</t>
  </si>
  <si>
    <t xml:space="preserve">Dary </t>
  </si>
  <si>
    <t>Nevyčerpané dotace dle § 28 odst. 3 (rozpočty EU, fin. mechanismy Evr. hosp. prostoru, Norska, Švýcarsko-české spolupráce)</t>
  </si>
  <si>
    <t>Zdroje fondu celkem</t>
  </si>
  <si>
    <t>Úhrada ztráty za přechozí léta</t>
  </si>
  <si>
    <t>Posílení zdrojů investičního fondu  na opravy a údržbu majetku - se souhlasem zřizovatele k převodu do investičního fondu</t>
  </si>
  <si>
    <t xml:space="preserve">Časové překlenutí rozdílů mezi výnosy a náklady </t>
  </si>
  <si>
    <t>Úhrada případných sankcí uložených PO za porušení rozpočtové kázně</t>
  </si>
  <si>
    <t>Dary (účelové, neúčelové- použití v souladu s podmínkami použití RF)</t>
  </si>
  <si>
    <t>Úhrada provozních výdajů dle § 28 odst. 3 (rozpočty EU, fin. mechanismy Evr. hosp. prostoru, Norska, Švýcarsko-české spolupráce)</t>
  </si>
  <si>
    <t>Další rozvoj činosti PO</t>
  </si>
  <si>
    <t>Použití fondu celkem</t>
  </si>
  <si>
    <t xml:space="preserve">Ze zlepšeného výsledku hospodaření </t>
  </si>
  <si>
    <t>Překročení prostředků na platy</t>
  </si>
  <si>
    <t>Odměny zaměstnancům</t>
  </si>
  <si>
    <t>Základní přídel na vrub nákladů</t>
  </si>
  <si>
    <t>Použití dle vnitřních směrnice</t>
  </si>
  <si>
    <t>Stav k 31. 12. 2013</t>
  </si>
  <si>
    <t>Přírůstky</t>
  </si>
  <si>
    <t>Pracovníci-přepočtení</t>
  </si>
  <si>
    <t>Úbytky</t>
  </si>
  <si>
    <t>Roční plat</t>
  </si>
  <si>
    <t>Průměrná</t>
  </si>
  <si>
    <t>v tom:     a) platy</t>
  </si>
  <si>
    <t xml:space="preserve">                c) OON</t>
  </si>
  <si>
    <t>Hodnocení žáků a škol podle výsledků v soutěžích v roce 2012-Excelence SŠ</t>
  </si>
  <si>
    <t>Vybavení školských poradenských zařízení diagnostickými nástroji</t>
  </si>
  <si>
    <t>Podpora implementace Etické výchovy do vzdělávání v ZŠ a nižších ročnících víceletých gymnázií</t>
  </si>
  <si>
    <t>Podpora logopedické prevence v předškolním vzdělávání</t>
  </si>
  <si>
    <t>Program na zmírnění škod způsobených povodněmi v červnu 2013</t>
  </si>
  <si>
    <t>Evropská jazyková cena LABEL</t>
  </si>
  <si>
    <t>sloupec 1 - uvádí se výše dotace převedené poskytovatelem na účet příjemce do 31.12.2013</t>
  </si>
  <si>
    <t xml:space="preserve">pokud jste nedočerpanou část prostředků vrátili již v roce 2013 na základě informace o předpokládaném nevyčerpání prostředků, tato částka byla zapracována do snížení ukazatele „poskytnuto“ </t>
  </si>
  <si>
    <t>sloupec 3 - uvádí se  výše skutečně použitých prostředků z poskytnuté dotace k 31.12.2013</t>
  </si>
  <si>
    <t>Příloha č. 6</t>
  </si>
  <si>
    <t>Přehled majetku a závazků podléhajících inventarizaci</t>
  </si>
  <si>
    <t>Č. účtu SÚ/AÚ</t>
  </si>
  <si>
    <t xml:space="preserve"> Název účtu</t>
  </si>
  <si>
    <t>Fyzicky (F) Doklad. (D)</t>
  </si>
  <si>
    <t>Skutečný stav</t>
  </si>
  <si>
    <t xml:space="preserve"> 018</t>
  </si>
  <si>
    <t xml:space="preserve"> Drobný dlouhodobý nehmotný majetek</t>
  </si>
  <si>
    <t>D, F</t>
  </si>
  <si>
    <t xml:space="preserve"> 021</t>
  </si>
  <si>
    <t xml:space="preserve"> Stavby</t>
  </si>
  <si>
    <t>D</t>
  </si>
  <si>
    <t xml:space="preserve"> 022</t>
  </si>
  <si>
    <t xml:space="preserve"> Samostatné movité věci  a soubory movitých věcí</t>
  </si>
  <si>
    <t xml:space="preserve"> 028</t>
  </si>
  <si>
    <t xml:space="preserve"> Drobný hmotný investiční majetek</t>
  </si>
  <si>
    <t xml:space="preserve"> 031</t>
  </si>
  <si>
    <t xml:space="preserve"> Pozemky</t>
  </si>
  <si>
    <t xml:space="preserve"> 078</t>
  </si>
  <si>
    <t xml:space="preserve"> Oprávky k drobnému dlouhodobému nehmotnému majetku</t>
  </si>
  <si>
    <t xml:space="preserve"> 112</t>
  </si>
  <si>
    <t xml:space="preserve"> Materiál na skladě</t>
  </si>
  <si>
    <t xml:space="preserve"> 241</t>
  </si>
  <si>
    <t xml:space="preserve"> Běžný účet</t>
  </si>
  <si>
    <t xml:space="preserve"> 243</t>
  </si>
  <si>
    <t xml:space="preserve"> Běžný účet FKSP</t>
  </si>
  <si>
    <t xml:space="preserve"> 261</t>
  </si>
  <si>
    <t xml:space="preserve"> Pokladna</t>
  </si>
  <si>
    <t xml:space="preserve"> 263</t>
  </si>
  <si>
    <t xml:space="preserve"> Ceniny</t>
  </si>
  <si>
    <t xml:space="preserve"> 311</t>
  </si>
  <si>
    <t xml:space="preserve"> Odběratelé</t>
  </si>
  <si>
    <t xml:space="preserve"> 314</t>
  </si>
  <si>
    <t xml:space="preserve"> Krátkodobé poskytnuté zálohy</t>
  </si>
  <si>
    <t xml:space="preserve"> 321</t>
  </si>
  <si>
    <t xml:space="preserve"> Dodavatelé</t>
  </si>
  <si>
    <t xml:space="preserve"> 324</t>
  </si>
  <si>
    <t xml:space="preserve"> Krátkodobé přijaté zálohy</t>
  </si>
  <si>
    <t xml:space="preserve"> 331</t>
  </si>
  <si>
    <t xml:space="preserve"> Zaměstnanci</t>
  </si>
  <si>
    <t xml:space="preserve"> 335</t>
  </si>
  <si>
    <t xml:space="preserve"> Pohledávka za zaměstnanci</t>
  </si>
  <si>
    <t xml:space="preserve"> 336</t>
  </si>
  <si>
    <t xml:space="preserve"> Zúčtování s inst. sociálního zabezpečení a zdravotního pojištění</t>
  </si>
  <si>
    <t xml:space="preserve"> 342</t>
  </si>
  <si>
    <t xml:space="preserve"> Jiné přímé daně</t>
  </si>
  <si>
    <t xml:space="preserve"> 349</t>
  </si>
  <si>
    <t xml:space="preserve"> Závazky k rozpočtům ÚSC</t>
  </si>
  <si>
    <t xml:space="preserve"> 377</t>
  </si>
  <si>
    <t xml:space="preserve"> Ostatní krátkodobé pohledávky</t>
  </si>
  <si>
    <t xml:space="preserve"> 378</t>
  </si>
  <si>
    <t xml:space="preserve"> Ostatní krátkodobé závazky</t>
  </si>
  <si>
    <t xml:space="preserve"> 381</t>
  </si>
  <si>
    <t xml:space="preserve"> Náklady příštích období</t>
  </si>
  <si>
    <t xml:space="preserve"> 389</t>
  </si>
  <si>
    <t xml:space="preserve"> Dohadné účty pasivní</t>
  </si>
  <si>
    <t xml:space="preserve"> 401</t>
  </si>
  <si>
    <t xml:space="preserve"> Jmění účetní jednotky</t>
  </si>
  <si>
    <t xml:space="preserve"> 412</t>
  </si>
  <si>
    <t xml:space="preserve"> FKSP</t>
  </si>
  <si>
    <t xml:space="preserve"> 413</t>
  </si>
  <si>
    <t xml:space="preserve"> Rezervní fond tvořený ze zlepšeného výsledku</t>
  </si>
  <si>
    <t xml:space="preserve"> 414</t>
  </si>
  <si>
    <t>Rezervní fond z ostatních titulů</t>
  </si>
  <si>
    <t xml:space="preserve"> 416</t>
  </si>
  <si>
    <t xml:space="preserve"> Fond reprodukce investičního majetku</t>
  </si>
  <si>
    <t xml:space="preserve"> 902</t>
  </si>
  <si>
    <t xml:space="preserve"> Jiný drobný dlouhodobý hmotný majetek</t>
  </si>
  <si>
    <t xml:space="preserve"> 903</t>
  </si>
  <si>
    <t>Ostatní majetek</t>
  </si>
  <si>
    <t xml:space="preserve"> 999</t>
  </si>
  <si>
    <t>Vyrovnávací účet k podrozvahovým účtům</t>
  </si>
  <si>
    <t>Zpráva o průběhu a výsledku inventarizace k 31.12. 2013 - příloha</t>
  </si>
  <si>
    <t>INVENTARIZAČNÍ ZPRÁVA ZA ROK 2013</t>
  </si>
  <si>
    <t>Organizace: Gymnázium, Dobruška, Pulická 779</t>
  </si>
  <si>
    <t>Na základě "Plánu inventarizace za rok 2013" č. P59/2032 ze dne 10. 10. 2013 proběhla řádná</t>
  </si>
  <si>
    <t>inventarizace majetku a závazků k 31. 12. 2013.</t>
  </si>
  <si>
    <t xml:space="preserve">Byla zřízena  hlavní inventarizační komise a  5 dílčích inventarizačních komisí. </t>
  </si>
  <si>
    <t xml:space="preserve">Hlavní inventarizační komise řídila a kontrolovala činnosti dílčích inventarizačních komisí a </t>
  </si>
  <si>
    <t>Členové: Hana Kristlová, Eva Čečetková, Mgr. Jiří Macek</t>
  </si>
  <si>
    <t>Předseda: Mgr. Jana Tučníková</t>
  </si>
  <si>
    <t>která zároveň slouží jako podpisové vzory pro provedení inventarizace.</t>
  </si>
  <si>
    <t>Proškolení provedla předsedkyně hlavní inventarizační komise Mgr. Jana Tučníková.</t>
  </si>
  <si>
    <t xml:space="preserve">Proškolení proběhlo dne 29. 11. 2013  a je doloženo záznamem včetně prezenční listiny,   </t>
  </si>
  <si>
    <t>Odsouhlasení závazků a pohledávek bylo provedeno dle hlavní účetní knihy.</t>
  </si>
  <si>
    <t>Seznam inventarizačních soupisů tvoří samostatnou přílohu  "Zprávy o činnosti v roce 2013".</t>
  </si>
  <si>
    <r>
      <t>3.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Informace o inventarizačních rozdílech a zúčtovatelných rozdílech</t>
    </r>
  </si>
  <si>
    <t>Výsledek inventarizace a způsob vypořádání inventarizačních rozdílů byl schválen</t>
  </si>
  <si>
    <t>Nebyly shledány žádné nedostatky. Inventární stav souhlasí s účetním stavem.</t>
  </si>
  <si>
    <t>ředitelem organizace dne 31. 1. 2014.</t>
  </si>
  <si>
    <t>Datum zpracování: 31. 1. 2014</t>
  </si>
  <si>
    <t>Sestavil: Hana Kristlová</t>
  </si>
  <si>
    <t>Schválil: Mgr. Jiří Macek</t>
  </si>
  <si>
    <t>Vypracoval: Hana Kristlová        Telefon: 494623071               Datum: 31. 1. 2014                        Odpovídá: Mgr. Jiří Macek</t>
  </si>
  <si>
    <t>Příspěvková organizace: Gymnázium, Dobruška, Pulická 779</t>
  </si>
  <si>
    <t>Vypracoval: Eva Čečetková  Telefon: 494623071  Datum: 31. 1. 2014   Odpovídá: Mgr. Jiří Macek</t>
  </si>
  <si>
    <t>Datum: 31. 1. 2014</t>
  </si>
  <si>
    <t>Vypracoval: Hana Kristlová</t>
  </si>
  <si>
    <t>Telefon: 494623071</t>
  </si>
  <si>
    <t>Příspěvková organizace: Gymnázium, Dobruška. Pulická 779</t>
  </si>
  <si>
    <t>Gymnázium</t>
  </si>
  <si>
    <t>Školní jídelna</t>
  </si>
  <si>
    <t xml:space="preserve">Vypracoval: Hana Kristlová       </t>
  </si>
  <si>
    <t>Odpovídá: Mgr. Jiří Macek</t>
  </si>
  <si>
    <t>Organizace: Gymnázium, Dobruška Pulická 779</t>
  </si>
  <si>
    <t>Kontroloval: Mgr. Jiří Macek</t>
  </si>
  <si>
    <t>Datum a podpis: 31. 1. 2014</t>
  </si>
  <si>
    <t>Tel.: 494623071</t>
  </si>
  <si>
    <t xml:space="preserve">Vypracoval: Hana Kristlová                                          </t>
  </si>
  <si>
    <t>Vypracoval: Hana Kristlová                Telefon: 494623071                     Datum: 31. 1. 2014                            Odpovídá: Mgr. Jiří Macek</t>
  </si>
  <si>
    <t xml:space="preserve">Vypracoval, jméno, podpis: Hana Kristlová                                          </t>
  </si>
  <si>
    <t xml:space="preserve">                Datum: 31. 1. 2014</t>
  </si>
  <si>
    <t xml:space="preserve">Vypracoval, jméno, podpis:  Hana Kristlová                      </t>
  </si>
  <si>
    <t xml:space="preserve">               Datum: 31. 1. 2014</t>
  </si>
  <si>
    <t>Zpracoval: Hana Kristlová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</si>
</sst>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56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Arial CE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sz val="9"/>
      <name val="Arial"/>
      <family val="2"/>
      <charset val="238"/>
    </font>
    <font>
      <sz val="11"/>
      <name val="Arial CE"/>
      <charset val="238"/>
    </font>
    <font>
      <sz val="10"/>
      <color indexed="12"/>
      <name val="Times New Roman"/>
      <family val="1"/>
      <charset val="238"/>
    </font>
    <font>
      <b/>
      <u/>
      <sz val="10"/>
      <name val="Arial CE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i/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</cellStyleXfs>
  <cellXfs count="946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4" fontId="5" fillId="0" borderId="5" xfId="0" applyNumberFormat="1" applyFont="1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2" fillId="0" borderId="0" xfId="12"/>
    <xf numFmtId="0" fontId="2" fillId="0" borderId="0" xfId="12" applyFont="1" applyAlignment="1">
      <alignment horizontal="right"/>
    </xf>
    <xf numFmtId="0" fontId="2" fillId="0" borderId="0" xfId="7"/>
    <xf numFmtId="0" fontId="4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2" fillId="0" borderId="0" xfId="12" applyFont="1" applyAlignment="1">
      <alignment horizontal="left"/>
    </xf>
    <xf numFmtId="0" fontId="12" fillId="0" borderId="0" xfId="12" applyFont="1"/>
    <xf numFmtId="0" fontId="13" fillId="0" borderId="0" xfId="12" applyFont="1" applyAlignment="1">
      <alignment horizontal="right"/>
    </xf>
    <xf numFmtId="0" fontId="14" fillId="0" borderId="0" xfId="12" applyFont="1"/>
    <xf numFmtId="0" fontId="1" fillId="0" borderId="0" xfId="12" applyFont="1" applyAlignment="1">
      <alignment horizontal="right"/>
    </xf>
    <xf numFmtId="0" fontId="5" fillId="0" borderId="11" xfId="12" applyFont="1" applyBorder="1" applyAlignment="1">
      <alignment horizontal="center"/>
    </xf>
    <xf numFmtId="0" fontId="5" fillId="0" borderId="12" xfId="12" applyFont="1" applyBorder="1"/>
    <xf numFmtId="0" fontId="5" fillId="0" borderId="13" xfId="12" applyFont="1" applyBorder="1"/>
    <xf numFmtId="0" fontId="5" fillId="0" borderId="2" xfId="12" applyFont="1" applyBorder="1"/>
    <xf numFmtId="0" fontId="7" fillId="0" borderId="2" xfId="12" applyFont="1" applyBorder="1" applyAlignment="1">
      <alignment horizontal="center"/>
    </xf>
    <xf numFmtId="0" fontId="5" fillId="0" borderId="14" xfId="12" applyFont="1" applyBorder="1" applyAlignment="1">
      <alignment horizontal="center"/>
    </xf>
    <xf numFmtId="0" fontId="7" fillId="0" borderId="0" xfId="12" applyFont="1" applyBorder="1" applyAlignment="1">
      <alignment horizontal="center"/>
    </xf>
    <xf numFmtId="0" fontId="5" fillId="0" borderId="15" xfId="12" applyFont="1" applyBorder="1" applyAlignment="1">
      <alignment horizontal="center"/>
    </xf>
    <xf numFmtId="0" fontId="7" fillId="0" borderId="16" xfId="12" applyFont="1" applyBorder="1" applyAlignment="1">
      <alignment horizontal="center"/>
    </xf>
    <xf numFmtId="0" fontId="7" fillId="0" borderId="17" xfId="12" applyFont="1" applyBorder="1" applyAlignment="1">
      <alignment horizontal="center"/>
    </xf>
    <xf numFmtId="16" fontId="7" fillId="0" borderId="17" xfId="12" applyNumberFormat="1" applyFont="1" applyBorder="1" applyAlignment="1">
      <alignment horizontal="center"/>
    </xf>
    <xf numFmtId="0" fontId="5" fillId="0" borderId="18" xfId="12" applyFont="1" applyBorder="1" applyAlignment="1">
      <alignment horizontal="center"/>
    </xf>
    <xf numFmtId="0" fontId="5" fillId="0" borderId="19" xfId="12" applyFont="1" applyBorder="1" applyAlignment="1">
      <alignment horizontal="center"/>
    </xf>
    <xf numFmtId="0" fontId="5" fillId="0" borderId="9" xfId="12" applyFont="1" applyBorder="1" applyAlignment="1">
      <alignment horizontal="center"/>
    </xf>
    <xf numFmtId="0" fontId="5" fillId="0" borderId="20" xfId="12" applyFont="1" applyBorder="1" applyAlignment="1">
      <alignment horizontal="center"/>
    </xf>
    <xf numFmtId="0" fontId="5" fillId="0" borderId="6" xfId="12" applyFont="1" applyBorder="1" applyAlignment="1">
      <alignment horizontal="center"/>
    </xf>
    <xf numFmtId="0" fontId="3" fillId="0" borderId="6" xfId="12" applyFont="1" applyBorder="1" applyAlignment="1">
      <alignment horizontal="center"/>
    </xf>
    <xf numFmtId="0" fontId="8" fillId="0" borderId="21" xfId="12" applyFont="1" applyBorder="1" applyAlignment="1">
      <alignment horizontal="center"/>
    </xf>
    <xf numFmtId="0" fontId="16" fillId="0" borderId="22" xfId="12" applyFont="1" applyBorder="1"/>
    <xf numFmtId="0" fontId="6" fillId="0" borderId="23" xfId="12" applyFont="1" applyBorder="1" applyAlignment="1">
      <alignment horizontal="center"/>
    </xf>
    <xf numFmtId="4" fontId="6" fillId="0" borderId="4" xfId="12" applyNumberFormat="1" applyFont="1" applyBorder="1"/>
    <xf numFmtId="4" fontId="6" fillId="0" borderId="8" xfId="12" applyNumberFormat="1" applyFont="1" applyBorder="1"/>
    <xf numFmtId="4" fontId="6" fillId="0" borderId="17" xfId="12" applyNumberFormat="1" applyFont="1" applyBorder="1"/>
    <xf numFmtId="0" fontId="5" fillId="0" borderId="3" xfId="12" applyFont="1" applyBorder="1" applyAlignment="1">
      <alignment horizontal="center"/>
    </xf>
    <xf numFmtId="0" fontId="16" fillId="0" borderId="24" xfId="12" applyFont="1" applyBorder="1"/>
    <xf numFmtId="0" fontId="5" fillId="0" borderId="23" xfId="12" applyFont="1" applyBorder="1" applyAlignment="1">
      <alignment horizontal="center"/>
    </xf>
    <xf numFmtId="4" fontId="5" fillId="0" borderId="25" xfId="12" applyNumberFormat="1" applyFont="1" applyBorder="1"/>
    <xf numFmtId="4" fontId="5" fillId="0" borderId="17" xfId="12" applyNumberFormat="1" applyFont="1" applyBorder="1"/>
    <xf numFmtId="4" fontId="8" fillId="0" borderId="17" xfId="12" applyNumberFormat="1" applyFont="1" applyBorder="1"/>
    <xf numFmtId="0" fontId="7" fillId="0" borderId="3" xfId="12" applyFont="1" applyBorder="1" applyAlignment="1">
      <alignment horizontal="center"/>
    </xf>
    <xf numFmtId="0" fontId="18" fillId="0" borderId="24" xfId="12" applyFont="1" applyBorder="1"/>
    <xf numFmtId="0" fontId="18" fillId="0" borderId="26" xfId="12" applyFont="1" applyBorder="1"/>
    <xf numFmtId="0" fontId="8" fillId="0" borderId="23" xfId="12" applyFont="1" applyBorder="1" applyAlignment="1">
      <alignment horizontal="right"/>
    </xf>
    <xf numFmtId="4" fontId="5" fillId="0" borderId="4" xfId="12" applyNumberFormat="1" applyFont="1" applyBorder="1"/>
    <xf numFmtId="4" fontId="5" fillId="0" borderId="8" xfId="12" applyNumberFormat="1" applyFont="1" applyBorder="1"/>
    <xf numFmtId="0" fontId="8" fillId="0" borderId="10" xfId="12" applyFont="1" applyBorder="1" applyAlignment="1">
      <alignment horizontal="center"/>
    </xf>
    <xf numFmtId="0" fontId="16" fillId="0" borderId="19" xfId="12" applyFont="1" applyBorder="1"/>
    <xf numFmtId="0" fontId="8" fillId="0" borderId="9" xfId="12" applyFont="1" applyBorder="1" applyAlignment="1">
      <alignment horizontal="right"/>
    </xf>
    <xf numFmtId="4" fontId="5" fillId="0" borderId="20" xfId="12" applyNumberFormat="1" applyFont="1" applyBorder="1"/>
    <xf numFmtId="4" fontId="5" fillId="0" borderId="6" xfId="12" applyNumberFormat="1" applyFont="1" applyBorder="1"/>
    <xf numFmtId="4" fontId="8" fillId="0" borderId="6" xfId="12" applyNumberFormat="1" applyFont="1" applyBorder="1"/>
    <xf numFmtId="4" fontId="7" fillId="0" borderId="25" xfId="12" applyNumberFormat="1" applyFont="1" applyBorder="1"/>
    <xf numFmtId="4" fontId="7" fillId="0" borderId="17" xfId="12" applyNumberFormat="1" applyFont="1" applyBorder="1"/>
    <xf numFmtId="0" fontId="8" fillId="0" borderId="27" xfId="12" applyFont="1" applyBorder="1" applyAlignment="1">
      <alignment horizontal="right"/>
    </xf>
    <xf numFmtId="4" fontId="7" fillId="0" borderId="4" xfId="12" applyNumberFormat="1" applyFont="1" applyBorder="1"/>
    <xf numFmtId="4" fontId="7" fillId="0" borderId="8" xfId="12" applyNumberFormat="1" applyFont="1" applyBorder="1"/>
    <xf numFmtId="0" fontId="8" fillId="0" borderId="3" xfId="12" applyFont="1" applyBorder="1" applyAlignment="1">
      <alignment horizontal="center"/>
    </xf>
    <xf numFmtId="0" fontId="16" fillId="0" borderId="26" xfId="12" applyFont="1" applyBorder="1"/>
    <xf numFmtId="0" fontId="16" fillId="0" borderId="28" xfId="12" applyFont="1" applyBorder="1"/>
    <xf numFmtId="4" fontId="5" fillId="0" borderId="5" xfId="12" applyNumberFormat="1" applyFont="1" applyBorder="1"/>
    <xf numFmtId="4" fontId="5" fillId="0" borderId="29" xfId="12" applyNumberFormat="1" applyFont="1" applyBorder="1"/>
    <xf numFmtId="0" fontId="16" fillId="0" borderId="30" xfId="12" applyFont="1" applyBorder="1"/>
    <xf numFmtId="0" fontId="8" fillId="0" borderId="31" xfId="12" applyFont="1" applyBorder="1" applyAlignment="1">
      <alignment horizontal="right"/>
    </xf>
    <xf numFmtId="4" fontId="7" fillId="0" borderId="32" xfId="12" applyNumberFormat="1" applyFont="1" applyBorder="1"/>
    <xf numFmtId="4" fontId="7" fillId="0" borderId="33" xfId="12" applyNumberFormat="1" applyFont="1" applyBorder="1"/>
    <xf numFmtId="4" fontId="6" fillId="0" borderId="6" xfId="12" applyNumberFormat="1" applyFont="1" applyBorder="1"/>
    <xf numFmtId="0" fontId="7" fillId="0" borderId="0" xfId="12" applyFont="1" applyBorder="1" applyAlignment="1">
      <alignment horizontal="left"/>
    </xf>
    <xf numFmtId="0" fontId="8" fillId="0" borderId="0" xfId="12" applyFont="1" applyBorder="1"/>
    <xf numFmtId="0" fontId="8" fillId="0" borderId="0" xfId="12" applyFont="1" applyBorder="1" applyAlignment="1">
      <alignment horizontal="right"/>
    </xf>
    <xf numFmtId="4" fontId="7" fillId="0" borderId="0" xfId="12" applyNumberFormat="1" applyFont="1" applyBorder="1"/>
    <xf numFmtId="4" fontId="6" fillId="0" borderId="0" xfId="12" applyNumberFormat="1" applyFont="1" applyBorder="1"/>
    <xf numFmtId="0" fontId="20" fillId="0" borderId="0" xfId="12" applyFont="1"/>
    <xf numFmtId="0" fontId="20" fillId="0" borderId="0" xfId="12" applyFont="1" applyBorder="1"/>
    <xf numFmtId="0" fontId="19" fillId="0" borderId="0" xfId="12" applyFont="1"/>
    <xf numFmtId="0" fontId="20" fillId="0" borderId="0" xfId="7" applyFont="1"/>
    <xf numFmtId="0" fontId="21" fillId="0" borderId="0" xfId="12" applyFont="1" applyBorder="1"/>
    <xf numFmtId="0" fontId="2" fillId="0" borderId="0" xfId="12" applyFont="1"/>
    <xf numFmtId="0" fontId="22" fillId="0" borderId="0" xfId="12" applyFont="1" applyBorder="1"/>
    <xf numFmtId="0" fontId="2" fillId="0" borderId="0" xfId="12" applyBorder="1"/>
    <xf numFmtId="0" fontId="2" fillId="0" borderId="0" xfId="6"/>
    <xf numFmtId="0" fontId="23" fillId="0" borderId="0" xfId="12" applyFont="1"/>
    <xf numFmtId="0" fontId="5" fillId="0" borderId="1" xfId="12" applyFont="1" applyBorder="1" applyAlignment="1">
      <alignment horizontal="center"/>
    </xf>
    <xf numFmtId="0" fontId="5" fillId="0" borderId="34" xfId="12" applyFont="1" applyBorder="1"/>
    <xf numFmtId="0" fontId="5" fillId="0" borderId="35" xfId="12" applyFont="1" applyBorder="1" applyAlignment="1">
      <alignment horizontal="center"/>
    </xf>
    <xf numFmtId="0" fontId="5" fillId="0" borderId="0" xfId="12" applyFont="1" applyBorder="1" applyAlignment="1">
      <alignment horizontal="center"/>
    </xf>
    <xf numFmtId="0" fontId="5" fillId="0" borderId="36" xfId="12" applyFont="1" applyBorder="1" applyAlignment="1">
      <alignment horizontal="center"/>
    </xf>
    <xf numFmtId="0" fontId="5" fillId="0" borderId="37" xfId="12" applyFont="1" applyBorder="1" applyAlignment="1">
      <alignment horizontal="center"/>
    </xf>
    <xf numFmtId="0" fontId="5" fillId="0" borderId="10" xfId="12" applyFont="1" applyBorder="1" applyAlignment="1">
      <alignment horizontal="center"/>
    </xf>
    <xf numFmtId="4" fontId="5" fillId="0" borderId="32" xfId="12" applyNumberFormat="1" applyFont="1" applyBorder="1"/>
    <xf numFmtId="4" fontId="5" fillId="0" borderId="33" xfId="12" applyNumberFormat="1" applyFont="1" applyBorder="1"/>
    <xf numFmtId="0" fontId="16" fillId="0" borderId="0" xfId="12" applyFont="1" applyBorder="1" applyAlignment="1">
      <alignment horizontal="left"/>
    </xf>
    <xf numFmtId="0" fontId="20" fillId="0" borderId="0" xfId="6" applyFont="1"/>
    <xf numFmtId="0" fontId="1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1" xfId="0" applyFont="1" applyBorder="1"/>
    <xf numFmtId="0" fontId="5" fillId="0" borderId="3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9" xfId="0" applyFont="1" applyBorder="1"/>
    <xf numFmtId="0" fontId="5" fillId="0" borderId="4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5" xfId="0" applyFont="1" applyBorder="1"/>
    <xf numFmtId="0" fontId="5" fillId="0" borderId="15" xfId="0" applyFont="1" applyBorder="1" applyAlignment="1">
      <alignment horizontal="center"/>
    </xf>
    <xf numFmtId="0" fontId="5" fillId="0" borderId="6" xfId="0" applyFont="1" applyBorder="1"/>
    <xf numFmtId="0" fontId="3" fillId="0" borderId="3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4" fontId="5" fillId="0" borderId="35" xfId="0" applyNumberFormat="1" applyFont="1" applyBorder="1"/>
    <xf numFmtId="4" fontId="5" fillId="0" borderId="1" xfId="0" applyNumberFormat="1" applyFont="1" applyBorder="1"/>
    <xf numFmtId="4" fontId="5" fillId="0" borderId="42" xfId="0" applyNumberFormat="1" applyFont="1" applyBorder="1"/>
    <xf numFmtId="4" fontId="5" fillId="0" borderId="2" xfId="0" applyNumberFormat="1" applyFont="1" applyBorder="1"/>
    <xf numFmtId="4" fontId="5" fillId="0" borderId="15" xfId="0" applyNumberFormat="1" applyFont="1" applyBorder="1"/>
    <xf numFmtId="4" fontId="5" fillId="0" borderId="43" xfId="0" applyNumberFormat="1" applyFont="1" applyBorder="1"/>
    <xf numFmtId="4" fontId="5" fillId="0" borderId="39" xfId="0" applyNumberFormat="1" applyFont="1" applyBorder="1"/>
    <xf numFmtId="4" fontId="5" fillId="0" borderId="44" xfId="0" applyNumberFormat="1" applyFont="1" applyBorder="1"/>
    <xf numFmtId="0" fontId="5" fillId="0" borderId="35" xfId="0" applyFont="1" applyBorder="1"/>
    <xf numFmtId="4" fontId="5" fillId="0" borderId="36" xfId="0" applyNumberFormat="1" applyFont="1" applyBorder="1"/>
    <xf numFmtId="4" fontId="5" fillId="0" borderId="45" xfId="0" applyNumberFormat="1" applyFont="1" applyBorder="1"/>
    <xf numFmtId="4" fontId="5" fillId="0" borderId="6" xfId="0" applyNumberFormat="1" applyFont="1" applyBorder="1"/>
    <xf numFmtId="0" fontId="5" fillId="0" borderId="46" xfId="0" applyFont="1" applyBorder="1"/>
    <xf numFmtId="4" fontId="7" fillId="0" borderId="47" xfId="0" applyNumberFormat="1" applyFont="1" applyBorder="1"/>
    <xf numFmtId="4" fontId="7" fillId="0" borderId="48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" fillId="0" borderId="0" xfId="12" applyFont="1" applyAlignment="1">
      <alignment horizontal="left"/>
    </xf>
    <xf numFmtId="0" fontId="10" fillId="0" borderId="0" xfId="11" applyFont="1"/>
    <xf numFmtId="0" fontId="2" fillId="0" borderId="0" xfId="11"/>
    <xf numFmtId="0" fontId="1" fillId="0" borderId="0" xfId="11" applyFont="1" applyAlignment="1">
      <alignment horizontal="right"/>
    </xf>
    <xf numFmtId="0" fontId="27" fillId="0" borderId="0" xfId="11" applyFont="1"/>
    <xf numFmtId="0" fontId="1" fillId="0" borderId="37" xfId="11" applyFont="1" applyBorder="1" applyAlignment="1">
      <alignment horizontal="right"/>
    </xf>
    <xf numFmtId="0" fontId="2" fillId="0" borderId="0" xfId="11" applyAlignment="1">
      <alignment horizontal="center"/>
    </xf>
    <xf numFmtId="0" fontId="2" fillId="0" borderId="4" xfId="11" applyBorder="1" applyAlignment="1">
      <alignment horizontal="center" vertical="center" wrapText="1"/>
    </xf>
    <xf numFmtId="0" fontId="2" fillId="0" borderId="49" xfId="11" applyBorder="1" applyAlignment="1">
      <alignment horizontal="center" vertical="center" wrapText="1"/>
    </xf>
    <xf numFmtId="0" fontId="28" fillId="0" borderId="50" xfId="11" applyFont="1" applyBorder="1"/>
    <xf numFmtId="0" fontId="28" fillId="0" borderId="51" xfId="11" applyFont="1" applyBorder="1"/>
    <xf numFmtId="0" fontId="2" fillId="0" borderId="46" xfId="11" applyBorder="1"/>
    <xf numFmtId="0" fontId="2" fillId="0" borderId="52" xfId="11" applyBorder="1" applyAlignment="1">
      <alignment vertical="center" wrapText="1"/>
    </xf>
    <xf numFmtId="0" fontId="2" fillId="0" borderId="49" xfId="11" applyBorder="1"/>
    <xf numFmtId="0" fontId="3" fillId="0" borderId="3" xfId="11" applyFont="1" applyBorder="1"/>
    <xf numFmtId="0" fontId="3" fillId="0" borderId="25" xfId="11" applyFont="1" applyBorder="1"/>
    <xf numFmtId="0" fontId="2" fillId="0" borderId="25" xfId="11" applyBorder="1"/>
    <xf numFmtId="0" fontId="2" fillId="0" borderId="4" xfId="11" applyBorder="1"/>
    <xf numFmtId="0" fontId="3" fillId="0" borderId="4" xfId="11" applyFont="1" applyBorder="1"/>
    <xf numFmtId="0" fontId="3" fillId="0" borderId="5" xfId="11" applyFont="1" applyBorder="1"/>
    <xf numFmtId="0" fontId="2" fillId="0" borderId="5" xfId="11" applyBorder="1"/>
    <xf numFmtId="0" fontId="28" fillId="0" borderId="48" xfId="11" applyFont="1" applyBorder="1"/>
    <xf numFmtId="0" fontId="2" fillId="0" borderId="53" xfId="11" applyBorder="1"/>
    <xf numFmtId="0" fontId="2" fillId="0" borderId="52" xfId="11" applyBorder="1"/>
    <xf numFmtId="0" fontId="3" fillId="0" borderId="44" xfId="11" applyFont="1" applyBorder="1"/>
    <xf numFmtId="0" fontId="2" fillId="0" borderId="44" xfId="11" applyBorder="1"/>
    <xf numFmtId="0" fontId="28" fillId="0" borderId="54" xfId="11" applyFont="1" applyBorder="1"/>
    <xf numFmtId="0" fontId="28" fillId="0" borderId="44" xfId="11" applyFont="1" applyBorder="1"/>
    <xf numFmtId="0" fontId="2" fillId="0" borderId="55" xfId="11" applyBorder="1"/>
    <xf numFmtId="0" fontId="3" fillId="0" borderId="10" xfId="11" applyFont="1" applyBorder="1"/>
    <xf numFmtId="0" fontId="3" fillId="0" borderId="32" xfId="11" applyFont="1" applyBorder="1"/>
    <xf numFmtId="0" fontId="2" fillId="0" borderId="32" xfId="11" applyBorder="1"/>
    <xf numFmtId="0" fontId="2" fillId="0" borderId="41" xfId="11" applyBorder="1"/>
    <xf numFmtId="0" fontId="0" fillId="0" borderId="46" xfId="0" applyBorder="1"/>
    <xf numFmtId="0" fontId="20" fillId="0" borderId="0" xfId="0" applyFont="1"/>
    <xf numFmtId="4" fontId="5" fillId="0" borderId="0" xfId="0" applyNumberFormat="1" applyFont="1" applyBorder="1"/>
    <xf numFmtId="0" fontId="2" fillId="0" borderId="0" xfId="5"/>
    <xf numFmtId="0" fontId="13" fillId="0" borderId="0" xfId="12" applyFont="1"/>
    <xf numFmtId="0" fontId="25" fillId="0" borderId="0" xfId="12" applyFont="1" applyAlignment="1">
      <alignment horizontal="right"/>
    </xf>
    <xf numFmtId="0" fontId="20" fillId="0" borderId="0" xfId="5" applyFont="1"/>
    <xf numFmtId="0" fontId="30" fillId="0" borderId="0" xfId="12" applyFont="1"/>
    <xf numFmtId="14" fontId="2" fillId="0" borderId="0" xfId="5" applyNumberFormat="1"/>
    <xf numFmtId="0" fontId="2" fillId="0" borderId="0" xfId="5" applyFont="1"/>
    <xf numFmtId="0" fontId="1" fillId="0" borderId="0" xfId="11" applyFont="1"/>
    <xf numFmtId="0" fontId="2" fillId="0" borderId="0" xfId="11" applyBorder="1" applyAlignment="1">
      <alignment horizontal="right"/>
    </xf>
    <xf numFmtId="0" fontId="2" fillId="0" borderId="53" xfId="11" applyBorder="1" applyAlignment="1">
      <alignment horizontal="center" vertical="center" wrapText="1"/>
    </xf>
    <xf numFmtId="0" fontId="2" fillId="0" borderId="48" xfId="11" applyBorder="1"/>
    <xf numFmtId="0" fontId="2" fillId="0" borderId="46" xfId="11" applyBorder="1" applyAlignment="1">
      <alignment horizontal="center" vertical="center" wrapText="1"/>
    </xf>
    <xf numFmtId="0" fontId="2" fillId="0" borderId="8" xfId="11" applyBorder="1" applyAlignment="1">
      <alignment horizontal="center"/>
    </xf>
    <xf numFmtId="0" fontId="2" fillId="0" borderId="56" xfId="11" applyBorder="1"/>
    <xf numFmtId="0" fontId="2" fillId="0" borderId="57" xfId="11" applyBorder="1"/>
    <xf numFmtId="0" fontId="2" fillId="0" borderId="24" xfId="11" applyBorder="1"/>
    <xf numFmtId="0" fontId="2" fillId="0" borderId="3" xfId="11" applyBorder="1"/>
    <xf numFmtId="0" fontId="2" fillId="0" borderId="26" xfId="11" applyBorder="1"/>
    <xf numFmtId="0" fontId="2" fillId="0" borderId="54" xfId="11" applyBorder="1"/>
    <xf numFmtId="0" fontId="2" fillId="0" borderId="28" xfId="11" applyBorder="1"/>
    <xf numFmtId="0" fontId="2" fillId="0" borderId="33" xfId="11" applyBorder="1" applyAlignment="1">
      <alignment horizontal="center"/>
    </xf>
    <xf numFmtId="0" fontId="2" fillId="0" borderId="58" xfId="11" applyBorder="1"/>
    <xf numFmtId="0" fontId="2" fillId="0" borderId="59" xfId="11" applyBorder="1" applyAlignment="1">
      <alignment horizontal="center"/>
    </xf>
    <xf numFmtId="0" fontId="2" fillId="0" borderId="21" xfId="11" applyBorder="1"/>
    <xf numFmtId="0" fontId="2" fillId="0" borderId="60" xfId="11" applyBorder="1"/>
    <xf numFmtId="0" fontId="2" fillId="0" borderId="22" xfId="11" applyBorder="1"/>
    <xf numFmtId="0" fontId="2" fillId="0" borderId="61" xfId="11" applyBorder="1"/>
    <xf numFmtId="0" fontId="2" fillId="0" borderId="3" xfId="11" applyBorder="1" applyAlignment="1">
      <alignment wrapText="1"/>
    </xf>
    <xf numFmtId="0" fontId="2" fillId="0" borderId="10" xfId="11" applyBorder="1"/>
    <xf numFmtId="0" fontId="2" fillId="0" borderId="30" xfId="11" applyBorder="1"/>
    <xf numFmtId="0" fontId="2" fillId="0" borderId="18" xfId="11" applyBorder="1"/>
    <xf numFmtId="0" fontId="2" fillId="0" borderId="62" xfId="11" applyBorder="1"/>
    <xf numFmtId="0" fontId="2" fillId="0" borderId="62" xfId="11" applyBorder="1" applyAlignment="1">
      <alignment horizontal="center" vertical="center" wrapText="1"/>
    </xf>
    <xf numFmtId="0" fontId="2" fillId="0" borderId="46" xfId="11" applyBorder="1" applyAlignment="1">
      <alignment horizontal="center"/>
    </xf>
    <xf numFmtId="0" fontId="2" fillId="0" borderId="51" xfId="11" applyBorder="1"/>
    <xf numFmtId="0" fontId="2" fillId="0" borderId="9" xfId="11" applyBorder="1"/>
    <xf numFmtId="0" fontId="2" fillId="0" borderId="0" xfId="11" applyAlignment="1">
      <alignment wrapText="1"/>
    </xf>
    <xf numFmtId="0" fontId="26" fillId="0" borderId="0" xfId="11" applyFont="1"/>
    <xf numFmtId="0" fontId="0" fillId="0" borderId="0" xfId="0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8" fillId="0" borderId="51" xfId="0" applyNumberFormat="1" applyFont="1" applyBorder="1"/>
    <xf numFmtId="4" fontId="8" fillId="0" borderId="0" xfId="0" applyNumberFormat="1" applyFont="1" applyBorder="1"/>
    <xf numFmtId="0" fontId="6" fillId="0" borderId="0" xfId="0" applyFont="1"/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14" applyFont="1"/>
    <xf numFmtId="0" fontId="24" fillId="0" borderId="0" xfId="14"/>
    <xf numFmtId="0" fontId="32" fillId="0" borderId="0" xfId="14" applyFont="1"/>
    <xf numFmtId="0" fontId="24" fillId="0" borderId="49" xfId="14" applyBorder="1"/>
    <xf numFmtId="0" fontId="24" fillId="0" borderId="41" xfId="14" applyBorder="1"/>
    <xf numFmtId="0" fontId="24" fillId="0" borderId="0" xfId="14" applyFill="1" applyBorder="1"/>
    <xf numFmtId="0" fontId="2" fillId="0" borderId="0" xfId="11" applyFont="1"/>
    <xf numFmtId="0" fontId="24" fillId="0" borderId="0" xfId="4"/>
    <xf numFmtId="0" fontId="32" fillId="0" borderId="0" xfId="4" applyFont="1"/>
    <xf numFmtId="0" fontId="24" fillId="0" borderId="0" xfId="4" applyBorder="1"/>
    <xf numFmtId="0" fontId="24" fillId="0" borderId="0" xfId="4" applyFill="1" applyBorder="1"/>
    <xf numFmtId="0" fontId="31" fillId="0" borderId="0" xfId="3" applyFont="1"/>
    <xf numFmtId="0" fontId="0" fillId="0" borderId="40" xfId="0" applyBorder="1"/>
    <xf numFmtId="0" fontId="0" fillId="0" borderId="50" xfId="0" applyBorder="1"/>
    <xf numFmtId="0" fontId="24" fillId="0" borderId="0" xfId="4" applyBorder="1" applyAlignment="1">
      <alignment horizontal="center"/>
    </xf>
    <xf numFmtId="0" fontId="24" fillId="0" borderId="0" xfId="4" applyBorder="1" applyAlignment="1"/>
    <xf numFmtId="0" fontId="24" fillId="0" borderId="0" xfId="4" applyBorder="1" applyAlignment="1">
      <alignment horizontal="center" vertical="center"/>
    </xf>
    <xf numFmtId="0" fontId="24" fillId="0" borderId="0" xfId="4" applyFont="1" applyBorder="1" applyAlignment="1">
      <alignment horizontal="center"/>
    </xf>
    <xf numFmtId="0" fontId="24" fillId="0" borderId="3" xfId="4" applyBorder="1" applyAlignment="1">
      <alignment horizontal="center"/>
    </xf>
    <xf numFmtId="0" fontId="24" fillId="0" borderId="10" xfId="4" applyBorder="1" applyAlignment="1">
      <alignment horizontal="center"/>
    </xf>
    <xf numFmtId="0" fontId="24" fillId="0" borderId="32" xfId="4" applyBorder="1"/>
    <xf numFmtId="0" fontId="24" fillId="0" borderId="41" xfId="4" applyBorder="1"/>
    <xf numFmtId="0" fontId="24" fillId="0" borderId="4" xfId="4" applyFont="1" applyBorder="1" applyAlignment="1">
      <alignment horizontal="left" vertical="center"/>
    </xf>
    <xf numFmtId="0" fontId="24" fillId="0" borderId="4" xfId="4" applyBorder="1" applyAlignment="1">
      <alignment horizontal="left" vertical="center"/>
    </xf>
    <xf numFmtId="0" fontId="24" fillId="0" borderId="0" xfId="4" applyAlignment="1">
      <alignment horizontal="left"/>
    </xf>
    <xf numFmtId="0" fontId="24" fillId="0" borderId="0" xfId="4" applyFont="1" applyBorder="1" applyAlignment="1">
      <alignment horizontal="left"/>
    </xf>
    <xf numFmtId="0" fontId="24" fillId="0" borderId="0" xfId="4" applyFont="1" applyBorder="1" applyAlignment="1"/>
    <xf numFmtId="0" fontId="24" fillId="0" borderId="57" xfId="4" applyBorder="1" applyAlignment="1">
      <alignment horizontal="center"/>
    </xf>
    <xf numFmtId="0" fontId="24" fillId="0" borderId="25" xfId="4" applyBorder="1"/>
    <xf numFmtId="0" fontId="24" fillId="0" borderId="63" xfId="4" applyBorder="1"/>
    <xf numFmtId="0" fontId="24" fillId="0" borderId="48" xfId="4" applyBorder="1" applyAlignment="1">
      <alignment horizontal="center"/>
    </xf>
    <xf numFmtId="0" fontId="24" fillId="0" borderId="56" xfId="4" applyBorder="1" applyAlignment="1">
      <alignment horizontal="center"/>
    </xf>
    <xf numFmtId="0" fontId="24" fillId="0" borderId="53" xfId="4" applyBorder="1" applyAlignment="1">
      <alignment horizontal="center"/>
    </xf>
    <xf numFmtId="0" fontId="24" fillId="0" borderId="4" xfId="4" applyFont="1" applyBorder="1"/>
    <xf numFmtId="0" fontId="32" fillId="0" borderId="25" xfId="4" applyFont="1" applyBorder="1"/>
    <xf numFmtId="0" fontId="24" fillId="0" borderId="54" xfId="4" applyBorder="1" applyAlignment="1">
      <alignment horizontal="center"/>
    </xf>
    <xf numFmtId="0" fontId="32" fillId="0" borderId="5" xfId="4" applyFont="1" applyBorder="1"/>
    <xf numFmtId="0" fontId="32" fillId="0" borderId="56" xfId="4" applyFont="1" applyBorder="1"/>
    <xf numFmtId="0" fontId="24" fillId="0" borderId="0" xfId="4" applyFont="1"/>
    <xf numFmtId="0" fontId="32" fillId="0" borderId="0" xfId="4" applyFont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39" xfId="0" applyFont="1" applyBorder="1" applyAlignment="1">
      <alignment horizontal="center" vertical="center" wrapText="1"/>
    </xf>
    <xf numFmtId="4" fontId="5" fillId="0" borderId="59" xfId="0" applyNumberFormat="1" applyFont="1" applyBorder="1"/>
    <xf numFmtId="0" fontId="0" fillId="0" borderId="17" xfId="0" applyBorder="1"/>
    <xf numFmtId="0" fontId="5" fillId="0" borderId="36" xfId="0" applyFont="1" applyBorder="1" applyAlignment="1">
      <alignment horizontal="center"/>
    </xf>
    <xf numFmtId="0" fontId="0" fillId="0" borderId="51" xfId="0" applyBorder="1"/>
    <xf numFmtId="0" fontId="0" fillId="0" borderId="64" xfId="0" applyBorder="1"/>
    <xf numFmtId="0" fontId="1" fillId="0" borderId="51" xfId="0" applyFont="1" applyBorder="1"/>
    <xf numFmtId="0" fontId="16" fillId="0" borderId="46" xfId="0" applyFont="1" applyBorder="1" applyAlignment="1">
      <alignment horizontal="center"/>
    </xf>
    <xf numFmtId="0" fontId="0" fillId="0" borderId="8" xfId="0" applyBorder="1"/>
    <xf numFmtId="0" fontId="0" fillId="0" borderId="33" xfId="0" applyBorder="1"/>
    <xf numFmtId="0" fontId="24" fillId="0" borderId="0" xfId="14" applyAlignment="1">
      <alignment horizontal="center"/>
    </xf>
    <xf numFmtId="0" fontId="24" fillId="0" borderId="65" xfId="14" applyBorder="1" applyAlignment="1">
      <alignment horizontal="center"/>
    </xf>
    <xf numFmtId="0" fontId="24" fillId="0" borderId="50" xfId="14" applyBorder="1" applyAlignment="1">
      <alignment horizontal="center"/>
    </xf>
    <xf numFmtId="0" fontId="24" fillId="0" borderId="66" xfId="14" applyBorder="1" applyAlignment="1">
      <alignment horizontal="center"/>
    </xf>
    <xf numFmtId="0" fontId="24" fillId="0" borderId="65" xfId="14" applyBorder="1"/>
    <xf numFmtId="0" fontId="24" fillId="0" borderId="67" xfId="14" applyBorder="1"/>
    <xf numFmtId="0" fontId="24" fillId="0" borderId="3" xfId="14" applyBorder="1"/>
    <xf numFmtId="0" fontId="24" fillId="0" borderId="50" xfId="14" applyBorder="1"/>
    <xf numFmtId="0" fontId="24" fillId="0" borderId="68" xfId="14" applyBorder="1"/>
    <xf numFmtId="0" fontId="24" fillId="0" borderId="69" xfId="14" applyBorder="1"/>
    <xf numFmtId="0" fontId="24" fillId="0" borderId="70" xfId="14" applyBorder="1"/>
    <xf numFmtId="0" fontId="24" fillId="0" borderId="71" xfId="14" applyBorder="1"/>
    <xf numFmtId="0" fontId="24" fillId="0" borderId="59" xfId="14" applyBorder="1"/>
    <xf numFmtId="0" fontId="24" fillId="0" borderId="8" xfId="14" applyBorder="1"/>
    <xf numFmtId="0" fontId="24" fillId="0" borderId="33" xfId="14" applyBorder="1"/>
    <xf numFmtId="0" fontId="24" fillId="0" borderId="48" xfId="4" applyFont="1" applyBorder="1" applyAlignment="1">
      <alignment horizontal="center"/>
    </xf>
    <xf numFmtId="0" fontId="24" fillId="0" borderId="0" xfId="8"/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25" fillId="0" borderId="0" xfId="0" applyFont="1"/>
    <xf numFmtId="0" fontId="4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46" xfId="0" applyFont="1" applyBorder="1" applyAlignment="1">
      <alignment horizontal="center" vertical="center"/>
    </xf>
    <xf numFmtId="0" fontId="0" fillId="0" borderId="59" xfId="0" applyBorder="1"/>
    <xf numFmtId="0" fontId="31" fillId="0" borderId="0" xfId="0" applyFont="1"/>
    <xf numFmtId="0" fontId="32" fillId="0" borderId="0" xfId="0" applyFont="1" applyAlignment="1">
      <alignment horizontal="right"/>
    </xf>
    <xf numFmtId="0" fontId="0" fillId="0" borderId="47" xfId="0" applyBorder="1" applyAlignment="1">
      <alignment horizontal="center" vertical="center" wrapText="1"/>
    </xf>
    <xf numFmtId="0" fontId="42" fillId="0" borderId="0" xfId="0" applyFont="1"/>
    <xf numFmtId="0" fontId="32" fillId="0" borderId="0" xfId="14" applyFont="1" applyAlignment="1">
      <alignment horizontal="right"/>
    </xf>
    <xf numFmtId="0" fontId="24" fillId="0" borderId="0" xfId="14" applyFont="1" applyFill="1" applyBorder="1"/>
    <xf numFmtId="0" fontId="1" fillId="0" borderId="0" xfId="9" applyFont="1"/>
    <xf numFmtId="0" fontId="2" fillId="0" borderId="0" xfId="9"/>
    <xf numFmtId="0" fontId="40" fillId="0" borderId="0" xfId="9" applyFont="1"/>
    <xf numFmtId="0" fontId="43" fillId="0" borderId="0" xfId="9" applyFont="1"/>
    <xf numFmtId="0" fontId="2" fillId="0" borderId="0" xfId="9" applyAlignment="1">
      <alignment horizontal="center"/>
    </xf>
    <xf numFmtId="0" fontId="2" fillId="0" borderId="46" xfId="9" applyBorder="1" applyAlignment="1">
      <alignment horizontal="center" vertical="center" wrapText="1"/>
    </xf>
    <xf numFmtId="0" fontId="2" fillId="0" borderId="48" xfId="9" applyBorder="1"/>
    <xf numFmtId="0" fontId="2" fillId="0" borderId="53" xfId="9" applyBorder="1" applyAlignment="1">
      <alignment horizontal="center" vertical="center" wrapText="1"/>
    </xf>
    <xf numFmtId="0" fontId="2" fillId="0" borderId="8" xfId="9" applyBorder="1" applyAlignment="1">
      <alignment horizontal="center"/>
    </xf>
    <xf numFmtId="0" fontId="2" fillId="0" borderId="57" xfId="9" applyBorder="1"/>
    <xf numFmtId="0" fontId="2" fillId="0" borderId="3" xfId="9" applyBorder="1"/>
    <xf numFmtId="0" fontId="2" fillId="0" borderId="54" xfId="9" applyBorder="1"/>
    <xf numFmtId="0" fontId="2" fillId="0" borderId="33" xfId="9" applyBorder="1" applyAlignment="1">
      <alignment horizontal="center"/>
    </xf>
    <xf numFmtId="0" fontId="2" fillId="0" borderId="59" xfId="9" applyBorder="1" applyAlignment="1">
      <alignment horizontal="center"/>
    </xf>
    <xf numFmtId="0" fontId="2" fillId="0" borderId="21" xfId="9" applyBorder="1"/>
    <xf numFmtId="0" fontId="2" fillId="0" borderId="3" xfId="9" applyBorder="1" applyAlignment="1">
      <alignment wrapText="1"/>
    </xf>
    <xf numFmtId="0" fontId="2" fillId="0" borderId="10" xfId="9" applyBorder="1"/>
    <xf numFmtId="0" fontId="2" fillId="0" borderId="18" xfId="9" applyBorder="1"/>
    <xf numFmtId="0" fontId="2" fillId="0" borderId="46" xfId="9" applyBorder="1" applyAlignment="1">
      <alignment horizontal="center"/>
    </xf>
    <xf numFmtId="0" fontId="2" fillId="0" borderId="0" xfId="9" applyFont="1"/>
    <xf numFmtId="0" fontId="2" fillId="0" borderId="0" xfId="9" applyAlignment="1">
      <alignment wrapText="1"/>
    </xf>
    <xf numFmtId="14" fontId="2" fillId="0" borderId="0" xfId="9" applyNumberFormat="1"/>
    <xf numFmtId="0" fontId="26" fillId="0" borderId="0" xfId="9" applyFont="1"/>
    <xf numFmtId="0" fontId="26" fillId="0" borderId="0" xfId="9" applyFont="1" applyAlignment="1">
      <alignment wrapText="1"/>
    </xf>
    <xf numFmtId="0" fontId="10" fillId="0" borderId="0" xfId="10" applyFont="1"/>
    <xf numFmtId="0" fontId="2" fillId="0" borderId="0" xfId="10"/>
    <xf numFmtId="0" fontId="27" fillId="0" borderId="0" xfId="10" applyFont="1"/>
    <xf numFmtId="0" fontId="2" fillId="0" borderId="0" xfId="10" applyAlignment="1">
      <alignment horizontal="center"/>
    </xf>
    <xf numFmtId="0" fontId="28" fillId="0" borderId="51" xfId="10" applyFont="1" applyBorder="1"/>
    <xf numFmtId="0" fontId="3" fillId="0" borderId="25" xfId="10" applyFont="1" applyBorder="1"/>
    <xf numFmtId="0" fontId="3" fillId="0" borderId="4" xfId="10" applyFont="1" applyBorder="1"/>
    <xf numFmtId="0" fontId="3" fillId="0" borderId="5" xfId="10" applyFont="1" applyBorder="1"/>
    <xf numFmtId="0" fontId="3" fillId="0" borderId="44" xfId="10" applyFont="1" applyBorder="1"/>
    <xf numFmtId="0" fontId="28" fillId="0" borderId="44" xfId="10" applyFont="1" applyBorder="1"/>
    <xf numFmtId="14" fontId="2" fillId="0" borderId="0" xfId="10" applyNumberFormat="1"/>
    <xf numFmtId="0" fontId="45" fillId="0" borderId="0" xfId="10" applyFont="1"/>
    <xf numFmtId="0" fontId="1" fillId="0" borderId="0" xfId="10" applyFont="1"/>
    <xf numFmtId="0" fontId="24" fillId="0" borderId="3" xfId="14" applyFont="1" applyBorder="1"/>
    <xf numFmtId="0" fontId="24" fillId="0" borderId="50" xfId="14" applyFont="1" applyBorder="1"/>
    <xf numFmtId="0" fontId="24" fillId="0" borderId="10" xfId="14" applyFont="1" applyBorder="1"/>
    <xf numFmtId="0" fontId="1" fillId="0" borderId="0" xfId="9" applyFont="1" applyAlignment="1">
      <alignment horizontal="right"/>
    </xf>
    <xf numFmtId="0" fontId="1" fillId="0" borderId="0" xfId="10" applyFont="1" applyAlignment="1">
      <alignment horizontal="right"/>
    </xf>
    <xf numFmtId="0" fontId="35" fillId="0" borderId="2" xfId="14" applyFont="1" applyBorder="1" applyAlignment="1">
      <alignment horizontal="center"/>
    </xf>
    <xf numFmtId="0" fontId="35" fillId="0" borderId="39" xfId="14" applyFont="1" applyBorder="1" applyAlignment="1">
      <alignment horizontal="center"/>
    </xf>
    <xf numFmtId="0" fontId="35" fillId="0" borderId="6" xfId="14" applyFont="1" applyBorder="1" applyAlignment="1">
      <alignment horizontal="center"/>
    </xf>
    <xf numFmtId="0" fontId="24" fillId="0" borderId="35" xfId="14" applyBorder="1" applyAlignment="1">
      <alignment horizontal="center"/>
    </xf>
    <xf numFmtId="0" fontId="24" fillId="0" borderId="36" xfId="14" applyBorder="1" applyAlignment="1">
      <alignment horizontal="center"/>
    </xf>
    <xf numFmtId="0" fontId="24" fillId="0" borderId="55" xfId="14" applyBorder="1" applyAlignment="1">
      <alignment horizontal="center"/>
    </xf>
    <xf numFmtId="0" fontId="24" fillId="0" borderId="45" xfId="14" applyBorder="1" applyAlignment="1">
      <alignment horizontal="center"/>
    </xf>
    <xf numFmtId="0" fontId="24" fillId="0" borderId="15" xfId="14" applyBorder="1" applyAlignment="1">
      <alignment horizontal="center" shrinkToFit="1"/>
    </xf>
    <xf numFmtId="0" fontId="24" fillId="0" borderId="9" xfId="14" applyBorder="1" applyAlignment="1">
      <alignment horizontal="center" shrinkToFit="1"/>
    </xf>
    <xf numFmtId="0" fontId="24" fillId="0" borderId="6" xfId="14" applyBorder="1" applyAlignment="1">
      <alignment horizontal="center" shrinkToFit="1"/>
    </xf>
    <xf numFmtId="0" fontId="24" fillId="0" borderId="13" xfId="14" applyBorder="1" applyAlignment="1">
      <alignment horizontal="center"/>
    </xf>
    <xf numFmtId="0" fontId="24" fillId="0" borderId="15" xfId="14" applyBorder="1" applyAlignment="1">
      <alignment horizontal="center"/>
    </xf>
    <xf numFmtId="0" fontId="24" fillId="0" borderId="9" xfId="14" applyBorder="1" applyAlignment="1">
      <alignment horizontal="center"/>
    </xf>
    <xf numFmtId="0" fontId="2" fillId="0" borderId="48" xfId="9" applyFont="1" applyBorder="1"/>
    <xf numFmtId="0" fontId="2" fillId="0" borderId="47" xfId="9" applyFont="1" applyBorder="1"/>
    <xf numFmtId="0" fontId="1" fillId="0" borderId="58" xfId="10" applyFont="1" applyBorder="1"/>
    <xf numFmtId="0" fontId="24" fillId="0" borderId="13" xfId="14" applyFont="1" applyBorder="1" applyAlignment="1">
      <alignment horizontal="center" shrinkToFit="1"/>
    </xf>
    <xf numFmtId="0" fontId="24" fillId="0" borderId="2" xfId="14" applyFont="1" applyBorder="1" applyAlignment="1">
      <alignment horizontal="center" shrinkToFit="1"/>
    </xf>
    <xf numFmtId="0" fontId="24" fillId="0" borderId="39" xfId="14" applyFont="1" applyBorder="1" applyAlignment="1">
      <alignment horizontal="center" shrinkToFit="1"/>
    </xf>
    <xf numFmtId="0" fontId="32" fillId="0" borderId="0" xfId="14" applyFont="1" applyAlignment="1"/>
    <xf numFmtId="0" fontId="2" fillId="0" borderId="0" xfId="9" applyBorder="1"/>
    <xf numFmtId="0" fontId="2" fillId="0" borderId="0" xfId="9" applyFont="1" applyBorder="1"/>
    <xf numFmtId="0" fontId="2" fillId="0" borderId="0" xfId="9" applyBorder="1" applyAlignment="1">
      <alignment horizontal="center"/>
    </xf>
    <xf numFmtId="0" fontId="2" fillId="0" borderId="32" xfId="9" applyFont="1" applyBorder="1" applyAlignment="1">
      <alignment horizontal="right"/>
    </xf>
    <xf numFmtId="0" fontId="26" fillId="0" borderId="10" xfId="9" applyFont="1" applyBorder="1" applyAlignment="1">
      <alignment horizontal="center"/>
    </xf>
    <xf numFmtId="0" fontId="2" fillId="0" borderId="4" xfId="9" applyFont="1" applyBorder="1" applyAlignment="1">
      <alignment horizontal="right"/>
    </xf>
    <xf numFmtId="0" fontId="26" fillId="0" borderId="3" xfId="9" applyFont="1" applyBorder="1" applyAlignment="1">
      <alignment horizontal="center"/>
    </xf>
    <xf numFmtId="0" fontId="2" fillId="0" borderId="25" xfId="9" applyFont="1" applyBorder="1"/>
    <xf numFmtId="0" fontId="26" fillId="0" borderId="57" xfId="9" applyFont="1" applyBorder="1" applyAlignment="1">
      <alignment horizontal="center"/>
    </xf>
    <xf numFmtId="0" fontId="28" fillId="0" borderId="48" xfId="10" applyFont="1" applyBorder="1" applyAlignment="1">
      <alignment horizontal="center"/>
    </xf>
    <xf numFmtId="0" fontId="28" fillId="0" borderId="54" xfId="10" applyFont="1" applyBorder="1" applyAlignment="1">
      <alignment horizontal="center"/>
    </xf>
    <xf numFmtId="0" fontId="28" fillId="0" borderId="50" xfId="10" applyFont="1" applyBorder="1" applyAlignment="1">
      <alignment horizontal="center"/>
    </xf>
    <xf numFmtId="0" fontId="3" fillId="0" borderId="3" xfId="10" applyFont="1" applyBorder="1" applyAlignment="1">
      <alignment horizontal="center"/>
    </xf>
    <xf numFmtId="0" fontId="2" fillId="0" borderId="32" xfId="10" applyBorder="1" applyAlignment="1">
      <alignment horizontal="center" vertical="center" wrapText="1"/>
    </xf>
    <xf numFmtId="0" fontId="2" fillId="0" borderId="41" xfId="10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4" fontId="5" fillId="0" borderId="33" xfId="0" applyNumberFormat="1" applyFont="1" applyBorder="1"/>
    <xf numFmtId="4" fontId="5" fillId="0" borderId="29" xfId="0" applyNumberFormat="1" applyFont="1" applyBorder="1"/>
    <xf numFmtId="0" fontId="7" fillId="0" borderId="59" xfId="0" applyFont="1" applyBorder="1"/>
    <xf numFmtId="0" fontId="7" fillId="0" borderId="8" xfId="0" applyFont="1" applyBorder="1"/>
    <xf numFmtId="0" fontId="7" fillId="0" borderId="33" xfId="0" applyFont="1" applyBorder="1"/>
    <xf numFmtId="0" fontId="16" fillId="0" borderId="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" fontId="5" fillId="0" borderId="46" xfId="0" applyNumberFormat="1" applyFont="1" applyBorder="1"/>
    <xf numFmtId="4" fontId="6" fillId="0" borderId="0" xfId="0" applyNumberFormat="1" applyFont="1" applyBorder="1"/>
    <xf numFmtId="0" fontId="6" fillId="0" borderId="37" xfId="0" applyFont="1" applyBorder="1"/>
    <xf numFmtId="0" fontId="47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 indent="4"/>
    </xf>
    <xf numFmtId="0" fontId="47" fillId="0" borderId="0" xfId="0" applyFont="1" applyAlignment="1">
      <alignment horizontal="left" indent="6"/>
    </xf>
    <xf numFmtId="0" fontId="51" fillId="0" borderId="0" xfId="0" applyFont="1"/>
    <xf numFmtId="0" fontId="47" fillId="0" borderId="0" xfId="0" applyFont="1" applyAlignment="1">
      <alignment horizontal="right"/>
    </xf>
    <xf numFmtId="0" fontId="51" fillId="0" borderId="0" xfId="0" applyFont="1" applyAlignment="1"/>
    <xf numFmtId="0" fontId="48" fillId="0" borderId="0" xfId="0" applyFont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53" fillId="0" borderId="0" xfId="12" applyFont="1" applyAlignment="1">
      <alignment horizontal="left"/>
    </xf>
    <xf numFmtId="0" fontId="5" fillId="0" borderId="26" xfId="0" applyFont="1" applyBorder="1" applyAlignment="1">
      <alignment horizontal="center"/>
    </xf>
    <xf numFmtId="0" fontId="52" fillId="0" borderId="0" xfId="0" applyFont="1" applyAlignment="1">
      <alignment horizontal="justify"/>
    </xf>
    <xf numFmtId="0" fontId="35" fillId="0" borderId="0" xfId="0" applyFont="1"/>
    <xf numFmtId="0" fontId="1" fillId="0" borderId="0" xfId="0" applyFont="1" applyAlignment="1"/>
    <xf numFmtId="0" fontId="54" fillId="0" borderId="0" xfId="3" applyFont="1"/>
    <xf numFmtId="0" fontId="35" fillId="0" borderId="0" xfId="0" applyFont="1" applyAlignment="1">
      <alignment horizontal="justify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0" fontId="0" fillId="0" borderId="8" xfId="0" applyFont="1" applyBorder="1"/>
    <xf numFmtId="0" fontId="7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6" xfId="0" applyFont="1" applyBorder="1"/>
    <xf numFmtId="0" fontId="32" fillId="0" borderId="0" xfId="3" applyFont="1" applyBorder="1"/>
    <xf numFmtId="0" fontId="24" fillId="0" borderId="0" xfId="3" applyFont="1" applyBorder="1" applyAlignment="1"/>
    <xf numFmtId="0" fontId="55" fillId="0" borderId="0" xfId="3" applyFont="1"/>
    <xf numFmtId="0" fontId="55" fillId="0" borderId="60" xfId="3" applyFont="1" applyBorder="1"/>
    <xf numFmtId="0" fontId="55" fillId="0" borderId="61" xfId="3" applyFont="1" applyBorder="1"/>
    <xf numFmtId="0" fontId="24" fillId="0" borderId="46" xfId="3" applyFont="1" applyBorder="1"/>
    <xf numFmtId="0" fontId="55" fillId="0" borderId="46" xfId="3" applyFont="1" applyBorder="1"/>
    <xf numFmtId="0" fontId="32" fillId="0" borderId="6" xfId="3" applyFont="1" applyBorder="1"/>
    <xf numFmtId="0" fontId="55" fillId="0" borderId="6" xfId="3" applyFont="1" applyBorder="1"/>
    <xf numFmtId="0" fontId="55" fillId="0" borderId="0" xfId="3" applyFont="1" applyBorder="1"/>
    <xf numFmtId="0" fontId="24" fillId="0" borderId="48" xfId="3" applyFont="1" applyBorder="1"/>
    <xf numFmtId="0" fontId="55" fillId="0" borderId="58" xfId="3" applyFont="1" applyBorder="1"/>
    <xf numFmtId="0" fontId="55" fillId="0" borderId="62" xfId="3" applyFont="1" applyBorder="1"/>
    <xf numFmtId="0" fontId="32" fillId="0" borderId="46" xfId="3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 shrinkToFit="1"/>
    </xf>
    <xf numFmtId="0" fontId="20" fillId="0" borderId="0" xfId="2" applyFont="1"/>
    <xf numFmtId="0" fontId="20" fillId="0" borderId="0" xfId="2" applyFont="1" applyFill="1" applyAlignment="1">
      <alignment horizontal="right"/>
    </xf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right"/>
    </xf>
    <xf numFmtId="0" fontId="20" fillId="0" borderId="46" xfId="2" applyFont="1" applyBorder="1" applyAlignment="1">
      <alignment horizontal="center" vertical="center" wrapText="1"/>
    </xf>
    <xf numFmtId="0" fontId="20" fillId="0" borderId="51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 wrapText="1"/>
    </xf>
    <xf numFmtId="0" fontId="20" fillId="0" borderId="0" xfId="2" applyFont="1" applyBorder="1" applyAlignment="1">
      <alignment vertical="top"/>
    </xf>
    <xf numFmtId="0" fontId="20" fillId="0" borderId="0" xfId="2" applyFont="1" applyAlignment="1">
      <alignment vertical="top"/>
    </xf>
    <xf numFmtId="0" fontId="20" fillId="0" borderId="46" xfId="2" applyFont="1" applyBorder="1" applyAlignment="1">
      <alignment horizontal="center"/>
    </xf>
    <xf numFmtId="0" fontId="16" fillId="0" borderId="51" xfId="2" applyFont="1" applyBorder="1" applyAlignment="1">
      <alignment horizontal="center"/>
    </xf>
    <xf numFmtId="0" fontId="16" fillId="0" borderId="46" xfId="2" applyFont="1" applyBorder="1" applyAlignment="1">
      <alignment horizontal="center"/>
    </xf>
    <xf numFmtId="0" fontId="20" fillId="0" borderId="35" xfId="2" applyFont="1" applyBorder="1" applyAlignment="1">
      <alignment horizontal="center"/>
    </xf>
    <xf numFmtId="0" fontId="20" fillId="0" borderId="0" xfId="2" applyFont="1" applyBorder="1"/>
    <xf numFmtId="0" fontId="20" fillId="0" borderId="51" xfId="2" applyFont="1" applyFill="1" applyBorder="1"/>
    <xf numFmtId="4" fontId="20" fillId="0" borderId="46" xfId="2" applyNumberFormat="1" applyFont="1" applyBorder="1"/>
    <xf numFmtId="4" fontId="20" fillId="0" borderId="35" xfId="2" applyNumberFormat="1" applyFont="1" applyBorder="1"/>
    <xf numFmtId="0" fontId="20" fillId="0" borderId="35" xfId="2" applyFont="1" applyFill="1" applyBorder="1"/>
    <xf numFmtId="4" fontId="20" fillId="0" borderId="2" xfId="2" applyNumberFormat="1" applyFont="1" applyBorder="1"/>
    <xf numFmtId="4" fontId="20" fillId="0" borderId="1" xfId="2" applyNumberFormat="1" applyFont="1" applyBorder="1"/>
    <xf numFmtId="0" fontId="20" fillId="0" borderId="35" xfId="2" applyFont="1" applyFill="1" applyBorder="1" applyAlignment="1">
      <alignment vertical="top" wrapText="1"/>
    </xf>
    <xf numFmtId="4" fontId="20" fillId="0" borderId="39" xfId="2" applyNumberFormat="1" applyFont="1" applyBorder="1"/>
    <xf numFmtId="4" fontId="20" fillId="0" borderId="0" xfId="2" applyNumberFormat="1" applyFont="1" applyBorder="1"/>
    <xf numFmtId="0" fontId="20" fillId="0" borderId="40" xfId="2" applyFont="1" applyFill="1" applyBorder="1" applyAlignment="1">
      <alignment vertical="top" wrapText="1"/>
    </xf>
    <xf numFmtId="4" fontId="20" fillId="0" borderId="17" xfId="2" applyNumberFormat="1" applyFont="1" applyBorder="1"/>
    <xf numFmtId="4" fontId="20" fillId="0" borderId="40" xfId="2" applyNumberFormat="1" applyFont="1" applyBorder="1"/>
    <xf numFmtId="0" fontId="16" fillId="0" borderId="8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vertical="top" wrapText="1"/>
    </xf>
    <xf numFmtId="4" fontId="20" fillId="0" borderId="8" xfId="2" applyNumberFormat="1" applyFont="1" applyBorder="1"/>
    <xf numFmtId="4" fontId="20" fillId="0" borderId="50" xfId="2" applyNumberFormat="1" applyFont="1" applyBorder="1"/>
    <xf numFmtId="4" fontId="20" fillId="0" borderId="8" xfId="2" applyNumberFormat="1" applyFont="1" applyFill="1" applyBorder="1"/>
    <xf numFmtId="4" fontId="20" fillId="0" borderId="29" xfId="2" applyNumberFormat="1" applyFont="1" applyBorder="1"/>
    <xf numFmtId="0" fontId="16" fillId="0" borderId="29" xfId="2" applyFont="1" applyFill="1" applyBorder="1" applyAlignment="1">
      <alignment horizontal="center" vertical="center"/>
    </xf>
    <xf numFmtId="0" fontId="20" fillId="0" borderId="66" xfId="2" applyFont="1" applyFill="1" applyBorder="1" applyAlignment="1">
      <alignment vertical="top" wrapText="1"/>
    </xf>
    <xf numFmtId="4" fontId="20" fillId="0" borderId="66" xfId="2" applyNumberFormat="1" applyFont="1" applyBorder="1"/>
    <xf numFmtId="4" fontId="20" fillId="0" borderId="0" xfId="2" applyNumberFormat="1" applyFont="1" applyFill="1" applyBorder="1"/>
    <xf numFmtId="0" fontId="16" fillId="0" borderId="8" xfId="2" applyFont="1" applyBorder="1" applyAlignment="1">
      <alignment horizontal="center" vertical="center"/>
    </xf>
    <xf numFmtId="4" fontId="20" fillId="0" borderId="0" xfId="2" applyNumberFormat="1" applyFont="1" applyBorder="1" applyAlignment="1">
      <alignment horizontal="left" vertical="center"/>
    </xf>
    <xf numFmtId="0" fontId="16" fillId="0" borderId="39" xfId="2" applyFont="1" applyBorder="1" applyAlignment="1">
      <alignment horizontal="center" vertical="center"/>
    </xf>
    <xf numFmtId="4" fontId="20" fillId="0" borderId="6" xfId="2" applyNumberFormat="1" applyFont="1" applyBorder="1"/>
    <xf numFmtId="4" fontId="20" fillId="0" borderId="36" xfId="2" applyNumberFormat="1" applyFont="1" applyBorder="1"/>
    <xf numFmtId="0" fontId="20" fillId="0" borderId="46" xfId="2" applyFont="1" applyBorder="1" applyAlignment="1">
      <alignment horizontal="center" vertical="center"/>
    </xf>
    <xf numFmtId="0" fontId="20" fillId="0" borderId="51" xfId="2" applyFont="1" applyFill="1" applyBorder="1" applyAlignment="1">
      <alignment wrapText="1"/>
    </xf>
    <xf numFmtId="0" fontId="16" fillId="0" borderId="39" xfId="2" applyFont="1" applyBorder="1" applyAlignment="1">
      <alignment horizontal="center"/>
    </xf>
    <xf numFmtId="0" fontId="20" fillId="0" borderId="35" xfId="2" applyFont="1" applyBorder="1"/>
    <xf numFmtId="0" fontId="20" fillId="0" borderId="33" xfId="2" applyFont="1" applyBorder="1" applyAlignment="1">
      <alignment horizontal="center"/>
    </xf>
    <xf numFmtId="0" fontId="20" fillId="0" borderId="64" xfId="2" applyFont="1" applyFill="1" applyBorder="1" applyAlignment="1">
      <alignment wrapText="1"/>
    </xf>
    <xf numFmtId="4" fontId="20" fillId="0" borderId="33" xfId="2" applyNumberFormat="1" applyFont="1" applyBorder="1"/>
    <xf numFmtId="0" fontId="20" fillId="0" borderId="51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/>
    </xf>
    <xf numFmtId="0" fontId="20" fillId="0" borderId="0" xfId="2" applyFont="1" applyFill="1" applyBorder="1" applyAlignment="1">
      <alignment vertical="center" wrapText="1"/>
    </xf>
    <xf numFmtId="0" fontId="46" fillId="0" borderId="0" xfId="2" applyFont="1"/>
    <xf numFmtId="0" fontId="20" fillId="0" borderId="0" xfId="2" applyFont="1" applyAlignment="1">
      <alignment wrapText="1"/>
    </xf>
    <xf numFmtId="0" fontId="16" fillId="0" borderId="0" xfId="2" applyFont="1"/>
    <xf numFmtId="49" fontId="0" fillId="0" borderId="6" xfId="0" applyNumberFormat="1" applyFont="1" applyBorder="1" applyAlignment="1">
      <alignment horizontal="center" vertical="center"/>
    </xf>
    <xf numFmtId="0" fontId="32" fillId="0" borderId="48" xfId="0" applyFont="1" applyBorder="1"/>
    <xf numFmtId="0" fontId="1" fillId="0" borderId="37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2" fillId="0" borderId="0" xfId="3" applyFont="1" applyAlignment="1">
      <alignment horizontal="right"/>
    </xf>
    <xf numFmtId="49" fontId="0" fillId="0" borderId="3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51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2" fontId="7" fillId="0" borderId="46" xfId="0" applyNumberFormat="1" applyFont="1" applyBorder="1"/>
    <xf numFmtId="2" fontId="7" fillId="0" borderId="20" xfId="0" applyNumberFormat="1" applyFont="1" applyBorder="1"/>
    <xf numFmtId="2" fontId="7" fillId="0" borderId="9" xfId="0" applyNumberFormat="1" applyFont="1" applyBorder="1"/>
    <xf numFmtId="2" fontId="1" fillId="0" borderId="51" xfId="0" applyNumberFormat="1" applyFont="1" applyBorder="1"/>
    <xf numFmtId="2" fontId="1" fillId="0" borderId="53" xfId="0" applyNumberFormat="1" applyFont="1" applyBorder="1"/>
    <xf numFmtId="0" fontId="1" fillId="0" borderId="53" xfId="0" applyFont="1" applyBorder="1"/>
    <xf numFmtId="0" fontId="1" fillId="0" borderId="46" xfId="0" applyFont="1" applyBorder="1"/>
    <xf numFmtId="0" fontId="5" fillId="0" borderId="3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6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74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52" xfId="0" applyFont="1" applyBorder="1"/>
    <xf numFmtId="0" fontId="5" fillId="0" borderId="52" xfId="0" applyFont="1" applyBorder="1" applyAlignment="1">
      <alignment horizontal="left"/>
    </xf>
    <xf numFmtId="0" fontId="9" fillId="0" borderId="52" xfId="0" applyFont="1" applyBorder="1"/>
    <xf numFmtId="0" fontId="5" fillId="0" borderId="75" xfId="0" applyFont="1" applyBorder="1"/>
    <xf numFmtId="4" fontId="5" fillId="0" borderId="59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5" fillId="0" borderId="70" xfId="0" applyNumberFormat="1" applyFont="1" applyBorder="1" applyAlignment="1">
      <alignment horizontal="right"/>
    </xf>
    <xf numFmtId="4" fontId="7" fillId="0" borderId="70" xfId="0" applyNumberFormat="1" applyFont="1" applyBorder="1" applyAlignment="1">
      <alignment horizontal="right"/>
    </xf>
    <xf numFmtId="4" fontId="6" fillId="0" borderId="70" xfId="0" applyNumberFormat="1" applyFont="1" applyBorder="1" applyAlignment="1">
      <alignment horizontal="right"/>
    </xf>
    <xf numFmtId="4" fontId="0" fillId="0" borderId="70" xfId="0" applyNumberFormat="1" applyBorder="1" applyAlignment="1">
      <alignment horizontal="right"/>
    </xf>
    <xf numFmtId="4" fontId="8" fillId="0" borderId="70" xfId="0" applyNumberFormat="1" applyFont="1" applyBorder="1" applyAlignment="1">
      <alignment horizontal="right"/>
    </xf>
    <xf numFmtId="4" fontId="0" fillId="0" borderId="72" xfId="0" applyNumberFormat="1" applyBorder="1" applyAlignment="1">
      <alignment horizontal="right"/>
    </xf>
    <xf numFmtId="4" fontId="5" fillId="0" borderId="67" xfId="0" applyNumberFormat="1" applyFont="1" applyBorder="1" applyAlignment="1">
      <alignment horizontal="right"/>
    </xf>
    <xf numFmtId="0" fontId="35" fillId="0" borderId="59" xfId="0" applyFont="1" applyBorder="1"/>
    <xf numFmtId="0" fontId="35" fillId="0" borderId="8" xfId="0" applyFont="1" applyBorder="1"/>
    <xf numFmtId="0" fontId="35" fillId="0" borderId="33" xfId="0" applyFont="1" applyBorder="1"/>
    <xf numFmtId="0" fontId="24" fillId="2" borderId="3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14" applyFont="1"/>
    <xf numFmtId="0" fontId="0" fillId="0" borderId="46" xfId="0" applyBorder="1" applyAlignment="1">
      <alignment horizontal="center" vertical="center"/>
    </xf>
    <xf numFmtId="49" fontId="0" fillId="0" borderId="59" xfId="0" applyNumberFormat="1" applyBorder="1"/>
    <xf numFmtId="49" fontId="0" fillId="0" borderId="8" xfId="0" applyNumberFormat="1" applyBorder="1"/>
    <xf numFmtId="49" fontId="0" fillId="0" borderId="17" xfId="0" applyNumberFormat="1" applyBorder="1"/>
    <xf numFmtId="49" fontId="0" fillId="0" borderId="33" xfId="0" applyNumberFormat="1" applyBorder="1"/>
    <xf numFmtId="0" fontId="0" fillId="0" borderId="39" xfId="0" applyFill="1" applyBorder="1"/>
    <xf numFmtId="0" fontId="0" fillId="0" borderId="33" xfId="0" applyBorder="1" applyAlignment="1">
      <alignment horizontal="left"/>
    </xf>
    <xf numFmtId="2" fontId="0" fillId="0" borderId="59" xfId="0" applyNumberFormat="1" applyBorder="1"/>
    <xf numFmtId="2" fontId="1" fillId="0" borderId="46" xfId="0" applyNumberFormat="1" applyFont="1" applyBorder="1"/>
    <xf numFmtId="0" fontId="5" fillId="0" borderId="28" xfId="0" applyFont="1" applyBorder="1"/>
    <xf numFmtId="2" fontId="5" fillId="0" borderId="31" xfId="0" applyNumberFormat="1" applyFont="1" applyBorder="1" applyAlignment="1">
      <alignment horizontal="right"/>
    </xf>
    <xf numFmtId="0" fontId="5" fillId="0" borderId="2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3" fillId="0" borderId="13" xfId="0" applyNumberFormat="1" applyFont="1" applyBorder="1" applyAlignment="1">
      <alignment horizontal="right" vertical="center"/>
    </xf>
    <xf numFmtId="2" fontId="3" fillId="0" borderId="68" xfId="0" applyNumberFormat="1" applyFont="1" applyBorder="1" applyAlignment="1">
      <alignment horizontal="right" vertical="center"/>
    </xf>
    <xf numFmtId="2" fontId="8" fillId="0" borderId="68" xfId="0" applyNumberFormat="1" applyFont="1" applyBorder="1" applyAlignment="1">
      <alignment horizontal="right"/>
    </xf>
    <xf numFmtId="0" fontId="0" fillId="0" borderId="59" xfId="0" applyBorder="1" applyAlignment="1">
      <alignment horizontal="left" vertical="center"/>
    </xf>
    <xf numFmtId="0" fontId="0" fillId="0" borderId="62" xfId="0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wrapText="1"/>
    </xf>
    <xf numFmtId="49" fontId="5" fillId="0" borderId="46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2" fontId="0" fillId="0" borderId="8" xfId="0" applyNumberFormat="1" applyBorder="1"/>
    <xf numFmtId="2" fontId="0" fillId="0" borderId="2" xfId="0" applyNumberFormat="1" applyBorder="1"/>
    <xf numFmtId="2" fontId="0" fillId="0" borderId="17" xfId="0" applyNumberFormat="1" applyBorder="1"/>
    <xf numFmtId="2" fontId="0" fillId="0" borderId="33" xfId="0" applyNumberFormat="1" applyBorder="1"/>
    <xf numFmtId="2" fontId="0" fillId="0" borderId="46" xfId="0" applyNumberFormat="1" applyBorder="1"/>
    <xf numFmtId="0" fontId="24" fillId="2" borderId="34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5" fillId="0" borderId="39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right"/>
    </xf>
    <xf numFmtId="0" fontId="24" fillId="0" borderId="21" xfId="3" applyFont="1" applyBorder="1"/>
    <xf numFmtId="2" fontId="2" fillId="0" borderId="0" xfId="9" applyNumberFormat="1"/>
    <xf numFmtId="2" fontId="2" fillId="0" borderId="62" xfId="9" applyNumberFormat="1" applyFill="1" applyBorder="1"/>
    <xf numFmtId="2" fontId="2" fillId="0" borderId="62" xfId="9" applyNumberFormat="1" applyBorder="1"/>
    <xf numFmtId="2" fontId="2" fillId="0" borderId="48" xfId="10" applyNumberFormat="1" applyBorder="1"/>
    <xf numFmtId="2" fontId="2" fillId="0" borderId="76" xfId="10" applyNumberFormat="1" applyBorder="1" applyAlignment="1">
      <alignment vertical="center" wrapText="1"/>
    </xf>
    <xf numFmtId="2" fontId="2" fillId="0" borderId="53" xfId="10" applyNumberFormat="1" applyBorder="1"/>
    <xf numFmtId="2" fontId="2" fillId="0" borderId="25" xfId="10" applyNumberFormat="1" applyBorder="1"/>
    <xf numFmtId="2" fontId="2" fillId="0" borderId="63" xfId="10" applyNumberFormat="1" applyBorder="1"/>
    <xf numFmtId="2" fontId="2" fillId="0" borderId="4" xfId="10" applyNumberFormat="1" applyBorder="1"/>
    <xf numFmtId="2" fontId="2" fillId="0" borderId="49" xfId="10" applyNumberFormat="1" applyBorder="1"/>
    <xf numFmtId="2" fontId="2" fillId="0" borderId="5" xfId="10" applyNumberFormat="1" applyBorder="1"/>
    <xf numFmtId="2" fontId="2" fillId="0" borderId="55" xfId="10" applyNumberFormat="1" applyBorder="1"/>
    <xf numFmtId="2" fontId="2" fillId="0" borderId="76" xfId="10" applyNumberFormat="1" applyBorder="1"/>
    <xf numFmtId="2" fontId="2" fillId="0" borderId="44" xfId="10" applyNumberFormat="1" applyBorder="1"/>
    <xf numFmtId="2" fontId="2" fillId="0" borderId="43" xfId="10" applyNumberFormat="1" applyBorder="1"/>
    <xf numFmtId="2" fontId="2" fillId="0" borderId="46" xfId="10" applyNumberFormat="1" applyBorder="1"/>
    <xf numFmtId="2" fontId="2" fillId="0" borderId="46" xfId="10" applyNumberFormat="1" applyFill="1" applyBorder="1"/>
    <xf numFmtId="4" fontId="5" fillId="0" borderId="68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0" fontId="24" fillId="0" borderId="64" xfId="14" applyBorder="1"/>
    <xf numFmtId="0" fontId="24" fillId="0" borderId="61" xfId="14" applyBorder="1"/>
    <xf numFmtId="0" fontId="24" fillId="0" borderId="55" xfId="14" applyBorder="1"/>
    <xf numFmtId="0" fontId="2" fillId="0" borderId="0" xfId="13"/>
    <xf numFmtId="0" fontId="4" fillId="0" borderId="0" xfId="13" applyFont="1" applyAlignment="1">
      <alignment horizontal="center"/>
    </xf>
    <xf numFmtId="0" fontId="2" fillId="0" borderId="0" xfId="13" applyAlignment="1"/>
    <xf numFmtId="0" fontId="2" fillId="0" borderId="0" xfId="13" applyAlignment="1">
      <alignment horizontal="right"/>
    </xf>
    <xf numFmtId="0" fontId="2" fillId="0" borderId="4" xfId="13" applyBorder="1" applyAlignment="1">
      <alignment wrapText="1"/>
    </xf>
    <xf numFmtId="0" fontId="2" fillId="0" borderId="4" xfId="13" applyFont="1" applyBorder="1" applyAlignment="1">
      <alignment horizontal="center" vertical="center"/>
    </xf>
    <xf numFmtId="0" fontId="26" fillId="0" borderId="4" xfId="13" applyFont="1" applyBorder="1" applyAlignment="1">
      <alignment horizontal="center" vertical="center" wrapText="1"/>
    </xf>
    <xf numFmtId="49" fontId="2" fillId="0" borderId="4" xfId="13" applyNumberFormat="1" applyBorder="1"/>
    <xf numFmtId="0" fontId="2" fillId="0" borderId="4" xfId="13" applyBorder="1"/>
    <xf numFmtId="0" fontId="2" fillId="0" borderId="4" xfId="13" applyBorder="1" applyAlignment="1">
      <alignment horizontal="center" vertical="center"/>
    </xf>
    <xf numFmtId="4" fontId="5" fillId="0" borderId="4" xfId="13" applyNumberFormat="1" applyFont="1" applyBorder="1"/>
    <xf numFmtId="49" fontId="2" fillId="0" borderId="4" xfId="13" applyNumberFormat="1" applyFont="1" applyBorder="1"/>
    <xf numFmtId="0" fontId="2" fillId="0" borderId="4" xfId="13" applyFont="1" applyBorder="1"/>
    <xf numFmtId="0" fontId="47" fillId="0" borderId="0" xfId="0" applyFont="1" applyAlignment="1"/>
    <xf numFmtId="2" fontId="3" fillId="0" borderId="59" xfId="1" applyNumberFormat="1" applyFont="1" applyBorder="1" applyAlignment="1">
      <alignment horizontal="center" vertical="center"/>
    </xf>
    <xf numFmtId="2" fontId="28" fillId="0" borderId="46" xfId="0" applyNumberFormat="1" applyFont="1" applyBorder="1"/>
    <xf numFmtId="2" fontId="3" fillId="0" borderId="2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/>
    </xf>
    <xf numFmtId="2" fontId="8" fillId="0" borderId="8" xfId="0" applyNumberFormat="1" applyFont="1" applyBorder="1" applyAlignment="1">
      <alignment horizontal="right"/>
    </xf>
    <xf numFmtId="2" fontId="5" fillId="0" borderId="33" xfId="0" applyNumberFormat="1" applyFont="1" applyBorder="1" applyAlignment="1">
      <alignment horizontal="right"/>
    </xf>
    <xf numFmtId="4" fontId="0" fillId="0" borderId="59" xfId="0" applyNumberFormat="1" applyBorder="1"/>
    <xf numFmtId="4" fontId="0" fillId="0" borderId="8" xfId="0" applyNumberFormat="1" applyBorder="1"/>
    <xf numFmtId="4" fontId="0" fillId="0" borderId="6" xfId="0" applyNumberFormat="1" applyBorder="1"/>
    <xf numFmtId="4" fontId="0" fillId="0" borderId="33" xfId="0" applyNumberFormat="1" applyBorder="1" applyAlignment="1">
      <alignment horizontal="center"/>
    </xf>
    <xf numFmtId="4" fontId="0" fillId="0" borderId="33" xfId="0" applyNumberFormat="1" applyBorder="1"/>
    <xf numFmtId="4" fontId="0" fillId="0" borderId="46" xfId="0" applyNumberFormat="1" applyBorder="1" applyAlignment="1">
      <alignment horizontal="center"/>
    </xf>
    <xf numFmtId="4" fontId="0" fillId="0" borderId="46" xfId="0" applyNumberFormat="1" applyBorder="1"/>
    <xf numFmtId="4" fontId="20" fillId="0" borderId="17" xfId="0" applyNumberFormat="1" applyFont="1" applyBorder="1"/>
    <xf numFmtId="4" fontId="20" fillId="0" borderId="8" xfId="0" applyNumberFormat="1" applyFont="1" applyBorder="1"/>
    <xf numFmtId="4" fontId="20" fillId="0" borderId="33" xfId="0" applyNumberFormat="1" applyFont="1" applyBorder="1"/>
    <xf numFmtId="4" fontId="20" fillId="0" borderId="46" xfId="0" applyNumberFormat="1" applyFont="1" applyBorder="1"/>
    <xf numFmtId="4" fontId="20" fillId="0" borderId="51" xfId="0" applyNumberFormat="1" applyFont="1" applyBorder="1"/>
    <xf numFmtId="4" fontId="20" fillId="0" borderId="58" xfId="0" applyNumberFormat="1" applyFont="1" applyBorder="1"/>
    <xf numFmtId="4" fontId="20" fillId="0" borderId="53" xfId="0" applyNumberFormat="1" applyFont="1" applyBorder="1"/>
    <xf numFmtId="4" fontId="0" fillId="0" borderId="40" xfId="0" applyNumberFormat="1" applyFont="1" applyBorder="1"/>
    <xf numFmtId="4" fontId="0" fillId="0" borderId="25" xfId="0" applyNumberFormat="1" applyFont="1" applyBorder="1"/>
    <xf numFmtId="4" fontId="0" fillId="0" borderId="50" xfId="0" applyNumberFormat="1" applyFont="1" applyBorder="1"/>
    <xf numFmtId="4" fontId="0" fillId="0" borderId="4" xfId="0" applyNumberFormat="1" applyFont="1" applyBorder="1"/>
    <xf numFmtId="4" fontId="0" fillId="0" borderId="68" xfId="0" applyNumberFormat="1" applyFont="1" applyBorder="1"/>
    <xf numFmtId="4" fontId="0" fillId="0" borderId="4" xfId="0" applyNumberFormat="1" applyFont="1" applyBorder="1" applyAlignment="1">
      <alignment horizontal="right"/>
    </xf>
    <xf numFmtId="4" fontId="0" fillId="0" borderId="64" xfId="0" applyNumberFormat="1" applyFont="1" applyBorder="1"/>
    <xf numFmtId="4" fontId="0" fillId="0" borderId="32" xfId="0" applyNumberFormat="1" applyFont="1" applyBorder="1"/>
    <xf numFmtId="4" fontId="0" fillId="0" borderId="31" xfId="0" applyNumberFormat="1" applyFont="1" applyBorder="1"/>
    <xf numFmtId="4" fontId="20" fillId="0" borderId="23" xfId="0" applyNumberFormat="1" applyFont="1" applyBorder="1"/>
    <xf numFmtId="4" fontId="20" fillId="0" borderId="68" xfId="0" applyNumberFormat="1" applyFont="1" applyBorder="1"/>
    <xf numFmtId="4" fontId="35" fillId="2" borderId="16" xfId="0" applyNumberFormat="1" applyFont="1" applyFill="1" applyBorder="1" applyAlignment="1">
      <alignment horizontal="center"/>
    </xf>
    <xf numFmtId="4" fontId="35" fillId="0" borderId="59" xfId="0" applyNumberFormat="1" applyFont="1" applyBorder="1" applyAlignment="1">
      <alignment horizontal="center"/>
    </xf>
    <xf numFmtId="4" fontId="35" fillId="0" borderId="23" xfId="0" applyNumberFormat="1" applyFont="1" applyBorder="1" applyAlignment="1">
      <alignment horizontal="center"/>
    </xf>
    <xf numFmtId="4" fontId="35" fillId="2" borderId="70" xfId="0" applyNumberFormat="1" applyFont="1" applyFill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4" fontId="35" fillId="0" borderId="68" xfId="0" applyNumberFormat="1" applyFont="1" applyBorder="1" applyAlignment="1">
      <alignment horizontal="center"/>
    </xf>
    <xf numFmtId="4" fontId="35" fillId="2" borderId="71" xfId="0" applyNumberFormat="1" applyFont="1" applyFill="1" applyBorder="1" applyAlignment="1">
      <alignment horizontal="center"/>
    </xf>
    <xf numFmtId="4" fontId="35" fillId="0" borderId="33" xfId="0" applyNumberFormat="1" applyFont="1" applyBorder="1" applyAlignment="1">
      <alignment horizontal="center"/>
    </xf>
    <xf numFmtId="4" fontId="35" fillId="0" borderId="27" xfId="0" applyNumberFormat="1" applyFont="1" applyBorder="1" applyAlignment="1">
      <alignment horizontal="center"/>
    </xf>
    <xf numFmtId="4" fontId="32" fillId="2" borderId="56" xfId="0" applyNumberFormat="1" applyFont="1" applyFill="1" applyBorder="1" applyAlignment="1">
      <alignment horizontal="center"/>
    </xf>
    <xf numFmtId="4" fontId="32" fillId="2" borderId="53" xfId="0" applyNumberFormat="1" applyFont="1" applyFill="1" applyBorder="1" applyAlignment="1">
      <alignment horizontal="center"/>
    </xf>
    <xf numFmtId="0" fontId="24" fillId="0" borderId="0" xfId="3" applyFont="1"/>
    <xf numFmtId="4" fontId="2" fillId="0" borderId="56" xfId="9" applyNumberFormat="1" applyBorder="1"/>
    <xf numFmtId="4" fontId="2" fillId="0" borderId="53" xfId="9" applyNumberFormat="1" applyBorder="1"/>
    <xf numFmtId="4" fontId="2" fillId="0" borderId="25" xfId="9" applyNumberFormat="1" applyBorder="1"/>
    <xf numFmtId="4" fontId="2" fillId="0" borderId="63" xfId="9" applyNumberFormat="1" applyBorder="1"/>
    <xf numFmtId="4" fontId="2" fillId="0" borderId="4" xfId="9" applyNumberFormat="1" applyBorder="1"/>
    <xf numFmtId="4" fontId="2" fillId="0" borderId="49" xfId="9" applyNumberFormat="1" applyBorder="1"/>
    <xf numFmtId="4" fontId="2" fillId="0" borderId="5" xfId="9" applyNumberFormat="1" applyBorder="1"/>
    <xf numFmtId="4" fontId="2" fillId="0" borderId="55" xfId="9" applyNumberFormat="1" applyBorder="1"/>
    <xf numFmtId="4" fontId="2" fillId="0" borderId="60" xfId="9" applyNumberFormat="1" applyBorder="1"/>
    <xf numFmtId="4" fontId="2" fillId="0" borderId="61" xfId="9" applyNumberFormat="1" applyBorder="1"/>
    <xf numFmtId="4" fontId="2" fillId="0" borderId="32" xfId="9" applyNumberFormat="1" applyBorder="1"/>
    <xf numFmtId="4" fontId="2" fillId="0" borderId="41" xfId="9" applyNumberFormat="1" applyBorder="1"/>
    <xf numFmtId="4" fontId="2" fillId="0" borderId="56" xfId="9" applyNumberFormat="1" applyFill="1" applyBorder="1"/>
    <xf numFmtId="4" fontId="2" fillId="0" borderId="46" xfId="9" applyNumberFormat="1" applyBorder="1"/>
    <xf numFmtId="4" fontId="2" fillId="0" borderId="47" xfId="9" applyNumberFormat="1" applyBorder="1"/>
    <xf numFmtId="4" fontId="24" fillId="0" borderId="63" xfId="4" applyNumberFormat="1" applyBorder="1" applyAlignment="1">
      <alignment horizontal="center"/>
    </xf>
    <xf numFmtId="4" fontId="24" fillId="0" borderId="49" xfId="4" applyNumberFormat="1" applyBorder="1" applyAlignment="1">
      <alignment horizontal="center" vertical="center"/>
    </xf>
    <xf numFmtId="4" fontId="24" fillId="0" borderId="49" xfId="4" applyNumberFormat="1" applyBorder="1" applyAlignment="1">
      <alignment horizontal="center"/>
    </xf>
    <xf numFmtId="4" fontId="24" fillId="0" borderId="55" xfId="4" applyNumberFormat="1" applyBorder="1" applyAlignment="1">
      <alignment horizontal="center"/>
    </xf>
    <xf numFmtId="4" fontId="24" fillId="0" borderId="53" xfId="4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 vertical="center" wrapText="1" readingOrder="1"/>
    </xf>
    <xf numFmtId="0" fontId="0" fillId="0" borderId="62" xfId="0" applyFont="1" applyBorder="1" applyAlignment="1">
      <alignment horizontal="center" vertical="center" wrapText="1" readingOrder="1"/>
    </xf>
    <xf numFmtId="49" fontId="0" fillId="0" borderId="51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3" xfId="0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51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6" fillId="0" borderId="58" xfId="0" applyFont="1" applyBorder="1" applyAlignment="1"/>
    <xf numFmtId="0" fontId="0" fillId="0" borderId="62" xfId="0" applyBorder="1" applyAlignment="1"/>
    <xf numFmtId="0" fontId="0" fillId="0" borderId="47" xfId="0" applyBorder="1" applyAlignment="1"/>
    <xf numFmtId="0" fontId="0" fillId="0" borderId="0" xfId="0" applyAlignment="1"/>
    <xf numFmtId="0" fontId="5" fillId="0" borderId="7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46" fillId="0" borderId="0" xfId="2" applyFont="1" applyAlignment="1">
      <alignment wrapText="1"/>
    </xf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center"/>
    </xf>
    <xf numFmtId="0" fontId="16" fillId="0" borderId="2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55" fillId="0" borderId="0" xfId="3" applyFont="1" applyBorder="1" applyAlignment="1"/>
    <xf numFmtId="0" fontId="0" fillId="0" borderId="0" xfId="0" applyBorder="1" applyAlignment="1"/>
    <xf numFmtId="0" fontId="31" fillId="0" borderId="51" xfId="3" applyFont="1" applyBorder="1" applyAlignment="1">
      <alignment horizontal="center" vertical="center" wrapText="1" shrinkToFit="1"/>
    </xf>
    <xf numFmtId="0" fontId="31" fillId="0" borderId="62" xfId="3" applyFont="1" applyBorder="1" applyAlignment="1">
      <alignment horizontal="center" vertical="center" wrapText="1" shrinkToFit="1"/>
    </xf>
    <xf numFmtId="0" fontId="31" fillId="0" borderId="47" xfId="3" applyFont="1" applyBorder="1" applyAlignment="1">
      <alignment horizontal="center" vertical="center" wrapText="1" shrinkToFit="1"/>
    </xf>
    <xf numFmtId="4" fontId="55" fillId="0" borderId="51" xfId="3" applyNumberFormat="1" applyFont="1" applyBorder="1" applyAlignment="1"/>
    <xf numFmtId="4" fontId="0" fillId="0" borderId="47" xfId="0" applyNumberFormat="1" applyBorder="1" applyAlignment="1"/>
    <xf numFmtId="0" fontId="32" fillId="0" borderId="51" xfId="3" applyFont="1" applyBorder="1" applyAlignment="1">
      <alignment horizontal="center" vertical="center"/>
    </xf>
    <xf numFmtId="0" fontId="32" fillId="0" borderId="47" xfId="3" applyFont="1" applyBorder="1" applyAlignment="1">
      <alignment horizontal="center" vertical="center"/>
    </xf>
    <xf numFmtId="0" fontId="32" fillId="0" borderId="36" xfId="3" applyFont="1" applyBorder="1" applyAlignment="1"/>
    <xf numFmtId="0" fontId="25" fillId="0" borderId="37" xfId="0" applyFont="1" applyBorder="1" applyAlignment="1"/>
    <xf numFmtId="0" fontId="25" fillId="0" borderId="9" xfId="0" applyFont="1" applyBorder="1" applyAlignment="1"/>
    <xf numFmtId="4" fontId="32" fillId="0" borderId="36" xfId="3" applyNumberFormat="1" applyFont="1" applyBorder="1" applyAlignment="1"/>
    <xf numFmtId="4" fontId="25" fillId="0" borderId="9" xfId="0" applyNumberFormat="1" applyFont="1" applyBorder="1" applyAlignment="1"/>
    <xf numFmtId="0" fontId="32" fillId="0" borderId="51" xfId="3" applyFont="1" applyBorder="1" applyAlignment="1"/>
    <xf numFmtId="0" fontId="25" fillId="0" borderId="62" xfId="0" applyFont="1" applyBorder="1" applyAlignment="1"/>
    <xf numFmtId="0" fontId="25" fillId="0" borderId="47" xfId="0" applyFont="1" applyBorder="1" applyAlignment="1"/>
    <xf numFmtId="4" fontId="32" fillId="0" borderId="51" xfId="3" applyNumberFormat="1" applyFont="1" applyBorder="1" applyAlignment="1"/>
    <xf numFmtId="4" fontId="25" fillId="0" borderId="47" xfId="0" applyNumberFormat="1" applyFont="1" applyBorder="1" applyAlignment="1"/>
    <xf numFmtId="0" fontId="12" fillId="0" borderId="62" xfId="0" applyFont="1" applyBorder="1" applyAlignment="1"/>
    <xf numFmtId="0" fontId="12" fillId="0" borderId="47" xfId="0" applyFont="1" applyBorder="1" applyAlignment="1"/>
    <xf numFmtId="0" fontId="24" fillId="0" borderId="3" xfId="3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49" xfId="0" applyBorder="1" applyAlignment="1">
      <alignment shrinkToFit="1"/>
    </xf>
    <xf numFmtId="4" fontId="55" fillId="0" borderId="3" xfId="3" applyNumberFormat="1" applyFont="1" applyBorder="1" applyAlignment="1"/>
    <xf numFmtId="4" fontId="0" fillId="0" borderId="49" xfId="0" applyNumberFormat="1" applyBorder="1" applyAlignment="1"/>
    <xf numFmtId="0" fontId="24" fillId="0" borderId="51" xfId="3" applyFont="1" applyBorder="1" applyAlignment="1"/>
    <xf numFmtId="0" fontId="0" fillId="0" borderId="62" xfId="0" applyFont="1" applyBorder="1" applyAlignment="1"/>
    <xf numFmtId="0" fontId="0" fillId="0" borderId="47" xfId="0" applyFont="1" applyBorder="1" applyAlignment="1"/>
    <xf numFmtId="4" fontId="32" fillId="0" borderId="51" xfId="3" applyNumberFormat="1" applyFont="1" applyBorder="1" applyAlignment="1">
      <alignment vertical="center"/>
    </xf>
    <xf numFmtId="4" fontId="32" fillId="0" borderId="47" xfId="3" applyNumberFormat="1" applyFont="1" applyBorder="1" applyAlignment="1">
      <alignment vertical="center"/>
    </xf>
    <xf numFmtId="0" fontId="24" fillId="0" borderId="50" xfId="3" applyFont="1" applyBorder="1" applyAlignment="1">
      <alignment wrapText="1" shrinkToFit="1"/>
    </xf>
    <xf numFmtId="0" fontId="0" fillId="0" borderId="70" xfId="0" applyBorder="1" applyAlignment="1">
      <alignment wrapText="1"/>
    </xf>
    <xf numFmtId="0" fontId="0" fillId="0" borderId="68" xfId="0" applyBorder="1" applyAlignment="1">
      <alignment wrapText="1"/>
    </xf>
    <xf numFmtId="4" fontId="55" fillId="0" borderId="66" xfId="3" applyNumberFormat="1" applyFont="1" applyBorder="1" applyAlignment="1"/>
    <xf numFmtId="4" fontId="0" fillId="0" borderId="27" xfId="0" applyNumberFormat="1" applyBorder="1" applyAlignment="1"/>
    <xf numFmtId="0" fontId="24" fillId="0" borderId="50" xfId="3" applyFont="1" applyBorder="1" applyAlignment="1">
      <alignment vertical="center" wrapText="1" shrinkToFit="1"/>
    </xf>
    <xf numFmtId="0" fontId="0" fillId="0" borderId="70" xfId="0" applyBorder="1" applyAlignment="1">
      <alignment vertical="center" wrapText="1" shrinkToFit="1"/>
    </xf>
    <xf numFmtId="0" fontId="0" fillId="0" borderId="68" xfId="0" applyBorder="1" applyAlignment="1">
      <alignment vertical="center" wrapText="1" shrinkToFit="1"/>
    </xf>
    <xf numFmtId="0" fontId="32" fillId="0" borderId="51" xfId="3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4" fontId="55" fillId="0" borderId="51" xfId="3" applyNumberFormat="1" applyFont="1" applyBorder="1" applyAlignment="1">
      <alignment vertical="center"/>
    </xf>
    <xf numFmtId="4" fontId="0" fillId="0" borderId="47" xfId="0" applyNumberFormat="1" applyBorder="1" applyAlignment="1">
      <alignment vertical="center"/>
    </xf>
    <xf numFmtId="0" fontId="24" fillId="0" borderId="50" xfId="3" applyFon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8" xfId="0" applyBorder="1" applyAlignment="1">
      <alignment vertical="center"/>
    </xf>
    <xf numFmtId="4" fontId="55" fillId="0" borderId="50" xfId="3" applyNumberFormat="1" applyFont="1" applyBorder="1" applyAlignment="1">
      <alignment vertical="center"/>
    </xf>
    <xf numFmtId="4" fontId="0" fillId="0" borderId="68" xfId="0" applyNumberFormat="1" applyBorder="1" applyAlignment="1">
      <alignment vertical="center"/>
    </xf>
    <xf numFmtId="4" fontId="32" fillId="0" borderId="6" xfId="3" applyNumberFormat="1" applyFont="1" applyBorder="1" applyAlignment="1"/>
    <xf numFmtId="4" fontId="24" fillId="0" borderId="66" xfId="3" applyNumberFormat="1" applyFont="1" applyBorder="1" applyAlignment="1"/>
    <xf numFmtId="4" fontId="0" fillId="0" borderId="27" xfId="0" applyNumberFormat="1" applyFont="1" applyBorder="1"/>
    <xf numFmtId="0" fontId="0" fillId="0" borderId="70" xfId="0" applyBorder="1" applyAlignment="1">
      <alignment wrapText="1" shrinkToFit="1"/>
    </xf>
    <xf numFmtId="0" fontId="0" fillId="0" borderId="68" xfId="0" applyBorder="1" applyAlignment="1">
      <alignment wrapText="1" shrinkToFit="1"/>
    </xf>
    <xf numFmtId="4" fontId="55" fillId="0" borderId="50" xfId="3" applyNumberFormat="1" applyFont="1" applyBorder="1" applyAlignment="1"/>
    <xf numFmtId="4" fontId="0" fillId="0" borderId="68" xfId="0" applyNumberFormat="1" applyBorder="1" applyAlignment="1"/>
    <xf numFmtId="0" fontId="24" fillId="0" borderId="1" xfId="3" applyFont="1" applyBorder="1" applyAlignment="1"/>
    <xf numFmtId="0" fontId="0" fillId="0" borderId="34" xfId="0" applyBorder="1" applyAlignment="1"/>
    <xf numFmtId="4" fontId="55" fillId="0" borderId="1" xfId="3" applyNumberFormat="1" applyFont="1" applyBorder="1" applyAlignment="1"/>
    <xf numFmtId="4" fontId="0" fillId="0" borderId="13" xfId="0" applyNumberFormat="1" applyBorder="1" applyAlignment="1"/>
    <xf numFmtId="0" fontId="24" fillId="0" borderId="50" xfId="3" applyFont="1" applyBorder="1" applyAlignment="1">
      <alignment wrapText="1"/>
    </xf>
    <xf numFmtId="0" fontId="32" fillId="0" borderId="51" xfId="3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4" fontId="25" fillId="0" borderId="47" xfId="0" applyNumberFormat="1" applyFont="1" applyBorder="1" applyAlignment="1">
      <alignment vertical="center"/>
    </xf>
    <xf numFmtId="0" fontId="24" fillId="0" borderId="51" xfId="3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4" fontId="0" fillId="0" borderId="51" xfId="0" applyNumberFormat="1" applyBorder="1" applyAlignment="1">
      <alignment vertical="center"/>
    </xf>
    <xf numFmtId="4" fontId="0" fillId="0" borderId="1" xfId="0" applyNumberFormat="1" applyBorder="1" applyAlignment="1"/>
    <xf numFmtId="4" fontId="55" fillId="0" borderId="46" xfId="3" applyNumberFormat="1" applyFont="1" applyBorder="1" applyAlignment="1"/>
    <xf numFmtId="0" fontId="24" fillId="0" borderId="64" xfId="3" applyFont="1" applyBorder="1" applyAlignment="1">
      <alignment wrapText="1"/>
    </xf>
    <xf numFmtId="0" fontId="0" fillId="0" borderId="72" xfId="0" applyBorder="1" applyAlignment="1">
      <alignment wrapText="1"/>
    </xf>
    <xf numFmtId="0" fontId="0" fillId="0" borderId="31" xfId="0" applyBorder="1" applyAlignment="1">
      <alignment wrapText="1"/>
    </xf>
    <xf numFmtId="0" fontId="24" fillId="0" borderId="54" xfId="3" applyFont="1" applyBorder="1" applyAlignment="1"/>
    <xf numFmtId="0" fontId="0" fillId="0" borderId="5" xfId="0" applyBorder="1" applyAlignment="1"/>
    <xf numFmtId="0" fontId="0" fillId="0" borderId="55" xfId="0" applyBorder="1" applyAlignment="1"/>
    <xf numFmtId="4" fontId="32" fillId="0" borderId="3" xfId="3" applyNumberFormat="1" applyFont="1" applyBorder="1" applyAlignment="1"/>
    <xf numFmtId="4" fontId="25" fillId="0" borderId="49" xfId="0" applyNumberFormat="1" applyFont="1" applyBorder="1" applyAlignment="1"/>
    <xf numFmtId="0" fontId="32" fillId="0" borderId="48" xfId="3" applyFont="1" applyBorder="1" applyAlignment="1"/>
    <xf numFmtId="0" fontId="25" fillId="0" borderId="56" xfId="0" applyFont="1" applyBorder="1" applyAlignment="1"/>
    <xf numFmtId="0" fontId="25" fillId="0" borderId="53" xfId="0" applyFont="1" applyBorder="1" applyAlignment="1"/>
    <xf numFmtId="4" fontId="1" fillId="0" borderId="51" xfId="0" applyNumberFormat="1" applyFont="1" applyBorder="1" applyAlignment="1"/>
    <xf numFmtId="4" fontId="1" fillId="0" borderId="47" xfId="0" applyNumberFormat="1" applyFont="1" applyBorder="1" applyAlignment="1"/>
    <xf numFmtId="4" fontId="24" fillId="0" borderId="65" xfId="3" applyNumberFormat="1" applyFont="1" applyBorder="1" applyAlignment="1"/>
    <xf numFmtId="4" fontId="0" fillId="0" borderId="67" xfId="0" applyNumberFormat="1" applyFont="1" applyBorder="1" applyAlignment="1"/>
    <xf numFmtId="0" fontId="24" fillId="0" borderId="11" xfId="3" applyFont="1" applyBorder="1" applyAlignment="1"/>
    <xf numFmtId="0" fontId="0" fillId="0" borderId="78" xfId="0" applyBorder="1" applyAlignment="1"/>
    <xf numFmtId="0" fontId="0" fillId="0" borderId="42" xfId="0" applyBorder="1" applyAlignment="1"/>
    <xf numFmtId="0" fontId="32" fillId="0" borderId="0" xfId="3" applyFont="1" applyAlignment="1">
      <alignment horizontal="right"/>
    </xf>
    <xf numFmtId="0" fontId="55" fillId="0" borderId="0" xfId="3" applyFont="1" applyAlignment="1">
      <alignment horizontal="right"/>
    </xf>
    <xf numFmtId="0" fontId="32" fillId="0" borderId="37" xfId="3" applyFont="1" applyBorder="1" applyAlignment="1">
      <alignment horizontal="right"/>
    </xf>
    <xf numFmtId="0" fontId="25" fillId="0" borderId="37" xfId="0" applyFont="1" applyBorder="1" applyAlignment="1">
      <alignment horizontal="right"/>
    </xf>
    <xf numFmtId="0" fontId="31" fillId="0" borderId="1" xfId="3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40" fillId="0" borderId="37" xfId="9" applyFont="1" applyBorder="1" applyAlignment="1">
      <alignment horizontal="right"/>
    </xf>
    <xf numFmtId="0" fontId="2" fillId="0" borderId="0" xfId="10" applyAlignment="1"/>
    <xf numFmtId="0" fontId="2" fillId="0" borderId="51" xfId="10" applyFont="1" applyBorder="1" applyAlignment="1">
      <alignment horizontal="center" vertical="center"/>
    </xf>
    <xf numFmtId="0" fontId="2" fillId="0" borderId="62" xfId="10" applyBorder="1" applyAlignment="1">
      <alignment horizontal="center" vertical="center"/>
    </xf>
    <xf numFmtId="0" fontId="2" fillId="0" borderId="47" xfId="10" applyBorder="1" applyAlignment="1">
      <alignment horizontal="center" vertical="center"/>
    </xf>
    <xf numFmtId="0" fontId="2" fillId="0" borderId="21" xfId="10" applyBorder="1" applyAlignment="1">
      <alignment horizontal="center" vertical="center" wrapText="1"/>
    </xf>
    <xf numFmtId="0" fontId="2" fillId="0" borderId="3" xfId="10" applyBorder="1" applyAlignment="1">
      <alignment horizontal="center" vertical="center" wrapText="1"/>
    </xf>
    <xf numFmtId="0" fontId="10" fillId="0" borderId="22" xfId="10" applyFont="1" applyBorder="1" applyAlignment="1">
      <alignment horizontal="center" vertical="center" wrapText="1"/>
    </xf>
    <xf numFmtId="0" fontId="10" fillId="0" borderId="28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10" xfId="10" applyBorder="1" applyAlignment="1">
      <alignment horizontal="center" vertical="center" wrapText="1"/>
    </xf>
    <xf numFmtId="0" fontId="2" fillId="0" borderId="60" xfId="10" applyBorder="1" applyAlignment="1">
      <alignment horizontal="center" vertical="center"/>
    </xf>
    <xf numFmtId="0" fontId="2" fillId="0" borderId="61" xfId="10" applyBorder="1" applyAlignment="1">
      <alignment horizontal="center" vertical="center"/>
    </xf>
    <xf numFmtId="0" fontId="2" fillId="0" borderId="51" xfId="11" applyBorder="1" applyAlignment="1">
      <alignment horizontal="center"/>
    </xf>
    <xf numFmtId="0" fontId="2" fillId="0" borderId="47" xfId="11" applyBorder="1" applyAlignment="1">
      <alignment horizontal="center"/>
    </xf>
    <xf numFmtId="0" fontId="2" fillId="0" borderId="51" xfId="11" applyBorder="1" applyAlignment="1">
      <alignment horizontal="center" vertical="center"/>
    </xf>
    <xf numFmtId="0" fontId="2" fillId="0" borderId="62" xfId="11" applyBorder="1" applyAlignment="1">
      <alignment horizontal="center" vertical="center"/>
    </xf>
    <xf numFmtId="0" fontId="2" fillId="0" borderId="47" xfId="11" applyBorder="1" applyAlignment="1">
      <alignment horizontal="center" vertical="center"/>
    </xf>
    <xf numFmtId="0" fontId="2" fillId="0" borderId="21" xfId="11" applyBorder="1" applyAlignment="1">
      <alignment horizontal="center" vertical="center" wrapText="1"/>
    </xf>
    <xf numFmtId="0" fontId="2" fillId="0" borderId="3" xfId="11" applyBorder="1" applyAlignment="1">
      <alignment horizontal="center" vertical="center" wrapText="1"/>
    </xf>
    <xf numFmtId="0" fontId="10" fillId="0" borderId="60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2" fillId="0" borderId="60" xfId="11" applyBorder="1" applyAlignment="1">
      <alignment horizontal="center" vertical="center" wrapText="1"/>
    </xf>
    <xf numFmtId="0" fontId="2" fillId="0" borderId="5" xfId="11" applyBorder="1" applyAlignment="1">
      <alignment horizontal="center" vertical="center" wrapText="1"/>
    </xf>
    <xf numFmtId="0" fontId="2" fillId="0" borderId="60" xfId="11" applyBorder="1" applyAlignment="1">
      <alignment horizontal="center" vertical="center"/>
    </xf>
    <xf numFmtId="0" fontId="2" fillId="0" borderId="61" xfId="11" applyBorder="1" applyAlignment="1">
      <alignment horizontal="center" vertical="center"/>
    </xf>
    <xf numFmtId="0" fontId="35" fillId="0" borderId="2" xfId="14" applyFont="1" applyBorder="1" applyAlignment="1">
      <alignment horizontal="center" vertical="justify"/>
    </xf>
    <xf numFmtId="0" fontId="36" fillId="0" borderId="39" xfId="0" applyFont="1" applyBorder="1" applyAlignment="1">
      <alignment horizontal="center" vertical="justify"/>
    </xf>
    <xf numFmtId="0" fontId="36" fillId="0" borderId="6" xfId="0" applyFont="1" applyBorder="1" applyAlignment="1">
      <alignment horizontal="center" vertical="justify"/>
    </xf>
    <xf numFmtId="0" fontId="24" fillId="0" borderId="65" xfId="14" applyFont="1" applyBorder="1" applyAlignment="1">
      <alignment horizontal="center" shrinkToFit="1"/>
    </xf>
    <xf numFmtId="0" fontId="24" fillId="0" borderId="67" xfId="14" applyBorder="1" applyAlignment="1">
      <alignment horizontal="center" shrinkToFit="1"/>
    </xf>
    <xf numFmtId="0" fontId="34" fillId="0" borderId="2" xfId="14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" xfId="14" applyBorder="1" applyAlignment="1">
      <alignment horizontal="center" vertical="center"/>
    </xf>
    <xf numFmtId="0" fontId="32" fillId="0" borderId="1" xfId="14" applyFont="1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0" fillId="0" borderId="35" xfId="0" applyBorder="1" applyAlignment="1">
      <alignment horizontal="center" vertical="justify"/>
    </xf>
    <xf numFmtId="0" fontId="0" fillId="0" borderId="15" xfId="0" applyBorder="1" applyAlignment="1">
      <alignment horizontal="center" vertical="justify"/>
    </xf>
    <xf numFmtId="0" fontId="0" fillId="0" borderId="36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24" fillId="0" borderId="1" xfId="14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42" xfId="14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justify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47" fillId="0" borderId="0" xfId="0" applyFont="1" applyAlignment="1"/>
    <xf numFmtId="0" fontId="4" fillId="0" borderId="0" xfId="13" applyFont="1" applyAlignment="1">
      <alignment horizontal="center"/>
    </xf>
    <xf numFmtId="0" fontId="2" fillId="0" borderId="0" xfId="13" applyAlignment="1"/>
  </cellXfs>
  <cellStyles count="15">
    <cellStyle name="čárky" xfId="1" builtinId="3"/>
    <cellStyle name="normální" xfId="0" builtinId="0"/>
    <cellStyle name="normální 2" xfId="2"/>
    <cellStyle name="normální_Fondy" xfId="3"/>
    <cellStyle name="normální_pohledávky" xfId="4"/>
    <cellStyle name="normální_součást" xfId="5"/>
    <cellStyle name="normální_ŠJ" xfId="6"/>
    <cellStyle name="normální_škola" xfId="7"/>
    <cellStyle name="normální_Tabulky 3,6" xfId="8"/>
    <cellStyle name="normální_Tabulky IF 2007" xfId="9"/>
    <cellStyle name="normální_Tabulky IF 20071" xfId="10"/>
    <cellStyle name="normální_Tabulky směrnice č. 7" xfId="11"/>
    <cellStyle name="normální_Ukazatel náklad." xfId="12"/>
    <cellStyle name="normální_Výsledek inventarizace 2003" xfId="13"/>
    <cellStyle name="normální_Zaměstnanci a mzdy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3"/>
  <sheetViews>
    <sheetView zoomScaleNormal="100" workbookViewId="0">
      <selection activeCell="A7" sqref="A7"/>
    </sheetView>
  </sheetViews>
  <sheetFormatPr defaultRowHeight="12.75"/>
  <cols>
    <col min="1" max="1" width="6.28515625" customWidth="1"/>
    <col min="2" max="2" width="68.28515625" customWidth="1"/>
    <col min="3" max="3" width="11.85546875" customWidth="1"/>
    <col min="4" max="7" width="10.28515625" customWidth="1"/>
    <col min="9" max="9" width="9.5703125" customWidth="1"/>
  </cols>
  <sheetData>
    <row r="2" spans="1:9" ht="15.75">
      <c r="F2" s="1"/>
      <c r="G2" s="230"/>
      <c r="H2" s="230"/>
    </row>
    <row r="3" spans="1:9">
      <c r="H3" s="3"/>
    </row>
    <row r="4" spans="1:9" ht="15.75">
      <c r="A4" s="731" t="s">
        <v>0</v>
      </c>
      <c r="B4" s="732"/>
      <c r="C4" s="1"/>
      <c r="D4" s="1"/>
      <c r="H4" s="450"/>
      <c r="I4" s="3" t="s">
        <v>390</v>
      </c>
    </row>
    <row r="5" spans="1:9" ht="15.75">
      <c r="A5" s="1"/>
      <c r="B5" s="230"/>
      <c r="C5" s="1"/>
      <c r="D5" s="1"/>
      <c r="E5" s="233"/>
      <c r="G5" s="449"/>
      <c r="H5" s="450"/>
      <c r="I5" s="450"/>
    </row>
    <row r="6" spans="1:9" ht="15" customHeight="1">
      <c r="A6" t="s">
        <v>584</v>
      </c>
      <c r="F6" s="733"/>
      <c r="G6" s="20"/>
      <c r="H6" s="11"/>
      <c r="I6" s="11"/>
    </row>
    <row r="7" spans="1:9" ht="16.5" customHeight="1" thickBot="1">
      <c r="F7" s="734"/>
      <c r="G7" s="451"/>
      <c r="H7" s="11"/>
      <c r="I7" s="449" t="s">
        <v>201</v>
      </c>
    </row>
    <row r="8" spans="1:9" s="8" customFormat="1" ht="18.75" customHeight="1" thickBot="1">
      <c r="A8" s="725" t="s">
        <v>226</v>
      </c>
      <c r="B8" s="727" t="s">
        <v>222</v>
      </c>
      <c r="C8" s="725" t="s">
        <v>383</v>
      </c>
      <c r="D8" s="735" t="s">
        <v>428</v>
      </c>
      <c r="E8" s="736"/>
      <c r="F8" s="737" t="s">
        <v>408</v>
      </c>
      <c r="G8" s="738"/>
      <c r="H8" s="722" t="s">
        <v>431</v>
      </c>
      <c r="I8" s="722" t="s">
        <v>431</v>
      </c>
    </row>
    <row r="9" spans="1:9" s="8" customFormat="1" ht="28.5" customHeight="1" thickBot="1">
      <c r="A9" s="730"/>
      <c r="B9" s="728"/>
      <c r="C9" s="726"/>
      <c r="D9" s="320" t="s">
        <v>429</v>
      </c>
      <c r="E9" s="608" t="s">
        <v>430</v>
      </c>
      <c r="F9" s="609" t="s">
        <v>429</v>
      </c>
      <c r="G9" s="610" t="s">
        <v>430</v>
      </c>
      <c r="H9" s="723"/>
      <c r="I9" s="724"/>
    </row>
    <row r="10" spans="1:9" ht="13.5" thickBot="1">
      <c r="A10" s="730"/>
      <c r="B10" s="729"/>
      <c r="C10" s="726"/>
      <c r="D10" s="535" t="s">
        <v>363</v>
      </c>
      <c r="E10" s="540" t="s">
        <v>364</v>
      </c>
      <c r="F10" s="541">
        <v>3</v>
      </c>
      <c r="G10" s="541">
        <v>4</v>
      </c>
      <c r="H10" s="542" t="s">
        <v>393</v>
      </c>
      <c r="I10" s="320" t="s">
        <v>394</v>
      </c>
    </row>
    <row r="11" spans="1:9" ht="13.5" thickBot="1">
      <c r="A11" s="454">
        <v>1</v>
      </c>
      <c r="B11" s="607" t="s">
        <v>419</v>
      </c>
      <c r="C11" s="457" t="s">
        <v>334</v>
      </c>
      <c r="D11" s="658">
        <f>D12+D13+D18+D19</f>
        <v>2383307</v>
      </c>
      <c r="E11" s="658">
        <f>E12+E13+E18+E19</f>
        <v>437829</v>
      </c>
      <c r="F11" s="658">
        <f>F12+F13+F18+F19</f>
        <v>2504976</v>
      </c>
      <c r="G11" s="658">
        <f>G12+G13+G18+G19</f>
        <v>412151</v>
      </c>
      <c r="H11" s="598">
        <f>IF(D11&gt;0,F11/D11,"")</f>
        <v>1.0510504941243406</v>
      </c>
      <c r="I11" s="598">
        <f>IF(E11&gt;0,G11/E11,"")</f>
        <v>0.94135153221919976</v>
      </c>
    </row>
    <row r="12" spans="1:9" ht="13.5" thickBot="1">
      <c r="A12" s="455">
        <v>2</v>
      </c>
      <c r="B12" s="301" t="s">
        <v>420</v>
      </c>
      <c r="C12" s="458">
        <v>601</v>
      </c>
      <c r="D12" s="658"/>
      <c r="E12" s="658"/>
      <c r="F12" s="658"/>
      <c r="G12" s="658"/>
      <c r="H12" s="612" t="str">
        <f t="shared" ref="H12:H27" si="0">IF(D12&gt;0,F12/D12,"")</f>
        <v/>
      </c>
      <c r="I12" s="612" t="str">
        <f t="shared" ref="I12:I27" si="1">IF(E12&gt;0,G12/E12,"")</f>
        <v/>
      </c>
    </row>
    <row r="13" spans="1:9" ht="13.5" thickBot="1">
      <c r="A13" s="455">
        <v>3</v>
      </c>
      <c r="B13" s="301" t="s">
        <v>421</v>
      </c>
      <c r="C13" s="458">
        <v>602</v>
      </c>
      <c r="D13" s="658">
        <v>2323057</v>
      </c>
      <c r="E13" s="658">
        <v>437829</v>
      </c>
      <c r="F13" s="658">
        <v>2430357</v>
      </c>
      <c r="G13" s="658">
        <v>412151</v>
      </c>
      <c r="H13" s="612">
        <f t="shared" si="0"/>
        <v>1.0461891378472419</v>
      </c>
      <c r="I13" s="612">
        <f t="shared" si="1"/>
        <v>0.94135153221919976</v>
      </c>
    </row>
    <row r="14" spans="1:9" ht="13.5" thickBot="1">
      <c r="A14" s="455">
        <v>4</v>
      </c>
      <c r="B14" s="460" t="s">
        <v>4</v>
      </c>
      <c r="C14" s="458"/>
      <c r="D14" s="658"/>
      <c r="E14" s="658"/>
      <c r="F14" s="658"/>
      <c r="G14" s="658"/>
      <c r="H14" s="612" t="str">
        <f t="shared" si="0"/>
        <v/>
      </c>
      <c r="I14" s="612" t="str">
        <f t="shared" si="1"/>
        <v/>
      </c>
    </row>
    <row r="15" spans="1:9" ht="13.5" thickBot="1">
      <c r="A15" s="455">
        <v>5</v>
      </c>
      <c r="B15" s="460" t="s">
        <v>5</v>
      </c>
      <c r="C15" s="458"/>
      <c r="D15" s="658"/>
      <c r="E15" s="658"/>
      <c r="F15" s="658"/>
      <c r="G15" s="658"/>
      <c r="H15" s="612" t="str">
        <f t="shared" si="0"/>
        <v/>
      </c>
      <c r="I15" s="612" t="str">
        <f t="shared" si="1"/>
        <v/>
      </c>
    </row>
    <row r="16" spans="1:9" ht="13.5" thickBot="1">
      <c r="A16" s="455">
        <v>6</v>
      </c>
      <c r="B16" s="460" t="s">
        <v>6</v>
      </c>
      <c r="C16" s="458"/>
      <c r="D16" s="658"/>
      <c r="E16" s="658">
        <v>437829</v>
      </c>
      <c r="F16" s="658"/>
      <c r="G16" s="658">
        <v>412151</v>
      </c>
      <c r="H16" s="612" t="str">
        <f t="shared" si="0"/>
        <v/>
      </c>
      <c r="I16" s="612">
        <f t="shared" si="1"/>
        <v>0.94135153221919976</v>
      </c>
    </row>
    <row r="17" spans="1:9" ht="13.5" thickBot="1">
      <c r="A17" s="455">
        <v>7</v>
      </c>
      <c r="B17" s="460" t="s">
        <v>7</v>
      </c>
      <c r="C17" s="458"/>
      <c r="D17" s="658"/>
      <c r="E17" s="658"/>
      <c r="F17" s="658"/>
      <c r="G17" s="658"/>
      <c r="H17" s="612" t="str">
        <f t="shared" si="0"/>
        <v/>
      </c>
      <c r="I17" s="612" t="str">
        <f t="shared" si="1"/>
        <v/>
      </c>
    </row>
    <row r="18" spans="1:9" ht="13.5" thickBot="1">
      <c r="A18" s="455">
        <v>8</v>
      </c>
      <c r="B18" s="301" t="s">
        <v>422</v>
      </c>
      <c r="C18" s="458">
        <v>603</v>
      </c>
      <c r="D18" s="658">
        <v>60250</v>
      </c>
      <c r="E18" s="658"/>
      <c r="F18" s="658">
        <v>74619</v>
      </c>
      <c r="G18" s="658"/>
      <c r="H18" s="612">
        <f t="shared" si="0"/>
        <v>1.2384896265560166</v>
      </c>
      <c r="I18" s="612" t="str">
        <f t="shared" si="1"/>
        <v/>
      </c>
    </row>
    <row r="19" spans="1:9" ht="13.5" thickBot="1">
      <c r="A19" s="455">
        <v>9</v>
      </c>
      <c r="B19" s="301" t="s">
        <v>423</v>
      </c>
      <c r="C19" s="458">
        <v>604</v>
      </c>
      <c r="D19" s="658"/>
      <c r="E19" s="658"/>
      <c r="F19" s="658"/>
      <c r="G19" s="658"/>
      <c r="H19" s="612" t="str">
        <f t="shared" si="0"/>
        <v/>
      </c>
      <c r="I19" s="612" t="str">
        <f t="shared" si="1"/>
        <v/>
      </c>
    </row>
    <row r="20" spans="1:9" ht="13.5" thickBot="1">
      <c r="A20" s="455">
        <v>10</v>
      </c>
      <c r="B20" s="301" t="s">
        <v>424</v>
      </c>
      <c r="C20" s="458" t="s">
        <v>8</v>
      </c>
      <c r="D20" s="658">
        <v>175708.66</v>
      </c>
      <c r="E20" s="658"/>
      <c r="F20" s="658">
        <v>17402.150000000001</v>
      </c>
      <c r="G20" s="658"/>
      <c r="H20" s="612">
        <f t="shared" si="0"/>
        <v>9.9039796900164179E-2</v>
      </c>
      <c r="I20" s="612" t="str">
        <f t="shared" si="1"/>
        <v/>
      </c>
    </row>
    <row r="21" spans="1:9" ht="13.5" thickBot="1">
      <c r="A21" s="455">
        <v>11</v>
      </c>
      <c r="B21" s="460" t="s">
        <v>9</v>
      </c>
      <c r="C21" s="458">
        <v>641.64200000000005</v>
      </c>
      <c r="D21" s="658"/>
      <c r="E21" s="658"/>
      <c r="F21" s="658"/>
      <c r="G21" s="658"/>
      <c r="H21" s="612" t="str">
        <f t="shared" si="0"/>
        <v/>
      </c>
      <c r="I21" s="612" t="str">
        <f t="shared" si="1"/>
        <v/>
      </c>
    </row>
    <row r="22" spans="1:9" ht="13.5" thickBot="1">
      <c r="A22" s="455">
        <v>12</v>
      </c>
      <c r="B22" s="301" t="s">
        <v>416</v>
      </c>
      <c r="C22" s="458">
        <v>644</v>
      </c>
      <c r="D22" s="658"/>
      <c r="E22" s="658"/>
      <c r="F22" s="658"/>
      <c r="G22" s="658"/>
      <c r="H22" s="612" t="str">
        <f t="shared" si="0"/>
        <v/>
      </c>
      <c r="I22" s="612" t="str">
        <f t="shared" si="1"/>
        <v/>
      </c>
    </row>
    <row r="23" spans="1:9" ht="13.5" thickBot="1">
      <c r="A23" s="455">
        <v>13</v>
      </c>
      <c r="B23" s="301" t="s">
        <v>417</v>
      </c>
      <c r="C23" s="458" t="s">
        <v>329</v>
      </c>
      <c r="D23" s="658"/>
      <c r="E23" s="658"/>
      <c r="F23" s="658"/>
      <c r="G23" s="658"/>
      <c r="H23" s="612" t="str">
        <f t="shared" si="0"/>
        <v/>
      </c>
      <c r="I23" s="612" t="str">
        <f t="shared" si="1"/>
        <v/>
      </c>
    </row>
    <row r="24" spans="1:9" ht="13.5" thickBot="1">
      <c r="A24" s="455">
        <v>14</v>
      </c>
      <c r="B24" s="301" t="s">
        <v>418</v>
      </c>
      <c r="C24" s="458">
        <v>648</v>
      </c>
      <c r="D24" s="658">
        <v>158969</v>
      </c>
      <c r="E24" s="658"/>
      <c r="F24" s="658">
        <v>4000</v>
      </c>
      <c r="G24" s="658"/>
      <c r="H24" s="612">
        <f t="shared" si="0"/>
        <v>2.5162138530153678E-2</v>
      </c>
      <c r="I24" s="612" t="str">
        <f t="shared" si="1"/>
        <v/>
      </c>
    </row>
    <row r="25" spans="1:9" s="11" customFormat="1" ht="13.5" thickBot="1">
      <c r="A25" s="455">
        <v>15</v>
      </c>
      <c r="B25" s="301" t="s">
        <v>425</v>
      </c>
      <c r="C25" s="458" t="s">
        <v>330</v>
      </c>
      <c r="D25" s="658">
        <v>912.78</v>
      </c>
      <c r="E25" s="658"/>
      <c r="F25" s="658">
        <v>1745.77</v>
      </c>
      <c r="G25" s="658"/>
      <c r="H25" s="612">
        <f t="shared" si="0"/>
        <v>1.9125857271193498</v>
      </c>
      <c r="I25" s="612" t="str">
        <f t="shared" si="1"/>
        <v/>
      </c>
    </row>
    <row r="26" spans="1:9" s="11" customFormat="1" ht="13.5" thickBot="1">
      <c r="A26" s="456">
        <v>16</v>
      </c>
      <c r="B26" s="302" t="s">
        <v>426</v>
      </c>
      <c r="C26" s="459" t="s">
        <v>333</v>
      </c>
      <c r="D26" s="658">
        <v>17326228</v>
      </c>
      <c r="E26" s="658"/>
      <c r="F26" s="658">
        <v>17901181</v>
      </c>
      <c r="G26" s="658"/>
      <c r="H26" s="615">
        <f t="shared" si="0"/>
        <v>1.0331839682589887</v>
      </c>
      <c r="I26" s="615" t="str">
        <f t="shared" si="1"/>
        <v/>
      </c>
    </row>
    <row r="27" spans="1:9" s="11" customFormat="1" ht="12.75" customHeight="1" thickBot="1">
      <c r="A27" s="461">
        <v>17</v>
      </c>
      <c r="B27" s="557" t="s">
        <v>427</v>
      </c>
      <c r="C27" s="237"/>
      <c r="D27" s="658">
        <f>D11+D20+D25+D26</f>
        <v>19886156.440000001</v>
      </c>
      <c r="E27" s="658">
        <f>E11+E20+E25+E26</f>
        <v>437829</v>
      </c>
      <c r="F27" s="658">
        <f>F11+F20+F25+F26</f>
        <v>20425304.920000002</v>
      </c>
      <c r="G27" s="658">
        <f>G11+G20+G25+G26</f>
        <v>412151</v>
      </c>
      <c r="H27" s="599">
        <f t="shared" si="0"/>
        <v>1.0271117489006338</v>
      </c>
      <c r="I27" s="599">
        <f t="shared" si="1"/>
        <v>0.94135153221919976</v>
      </c>
    </row>
    <row r="28" spans="1:9" s="11" customFormat="1">
      <c r="A28" s="14"/>
      <c r="B28" s="15"/>
      <c r="C28"/>
      <c r="D28"/>
      <c r="E28"/>
      <c r="F28" s="430"/>
      <c r="G28" s="430"/>
    </row>
    <row r="29" spans="1:9" s="11" customFormat="1">
      <c r="A29" s="14"/>
      <c r="B29" s="15"/>
      <c r="C29"/>
      <c r="D29"/>
      <c r="E29"/>
      <c r="F29" s="15"/>
      <c r="G29" s="15"/>
    </row>
    <row r="30" spans="1:9" s="11" customFormat="1">
      <c r="A30" s="14"/>
      <c r="B30" s="15"/>
      <c r="C30"/>
      <c r="D30"/>
      <c r="E30"/>
      <c r="F30"/>
      <c r="G30"/>
    </row>
    <row r="31" spans="1:9" s="11" customFormat="1">
      <c r="A31" t="s">
        <v>583</v>
      </c>
      <c r="B31"/>
      <c r="C31"/>
      <c r="D31" s="16"/>
      <c r="E31" s="16"/>
      <c r="F31"/>
      <c r="G31"/>
    </row>
    <row r="32" spans="1:9" s="11" customFormat="1">
      <c r="A32" s="14"/>
      <c r="B32" s="14"/>
      <c r="C32"/>
      <c r="D32"/>
      <c r="E32"/>
      <c r="F32" s="16"/>
    </row>
    <row r="33" spans="1:9" s="11" customFormat="1">
      <c r="A33"/>
      <c r="B33"/>
      <c r="C33"/>
      <c r="D33"/>
      <c r="E33"/>
      <c r="F33"/>
      <c r="G33"/>
      <c r="H33"/>
      <c r="I33"/>
    </row>
  </sheetData>
  <mergeCells count="9">
    <mergeCell ref="A4:B4"/>
    <mergeCell ref="F6:F7"/>
    <mergeCell ref="D8:E8"/>
    <mergeCell ref="F8:G8"/>
    <mergeCell ref="H8:H9"/>
    <mergeCell ref="I8:I9"/>
    <mergeCell ref="C8:C10"/>
    <mergeCell ref="B8:B10"/>
    <mergeCell ref="A8:A10"/>
  </mergeCells>
  <phoneticPr fontId="3" type="noConversion"/>
  <pageMargins left="0.62992125984251968" right="0.31496062992125984" top="1.1023622047244095" bottom="0.31496062992125984" header="0.55118110236220474" footer="0.31496062992125984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5"/>
  <sheetViews>
    <sheetView topLeftCell="A15" workbookViewId="0">
      <selection activeCell="B37" sqref="B37"/>
    </sheetView>
  </sheetViews>
  <sheetFormatPr defaultRowHeight="12.75"/>
  <cols>
    <col min="1" max="1" width="2.42578125" style="358" customWidth="1"/>
    <col min="2" max="2" width="42" style="358" customWidth="1"/>
    <col min="3" max="3" width="13.85546875" style="358" customWidth="1"/>
    <col min="4" max="4" width="14.85546875" style="358" customWidth="1"/>
    <col min="5" max="5" width="16.42578125" style="358" customWidth="1"/>
    <col min="6" max="16384" width="9.140625" style="358"/>
  </cols>
  <sheetData>
    <row r="1" spans="1:10">
      <c r="E1" s="374" t="s">
        <v>277</v>
      </c>
    </row>
    <row r="2" spans="1:10" ht="15.75">
      <c r="A2" s="357" t="s">
        <v>407</v>
      </c>
    </row>
    <row r="4" spans="1:10">
      <c r="A4" s="758" t="s">
        <v>353</v>
      </c>
      <c r="B4" s="758"/>
    </row>
    <row r="6" spans="1:10" ht="13.5" thickBot="1">
      <c r="A6" s="359"/>
      <c r="E6" s="374" t="s">
        <v>370</v>
      </c>
    </row>
    <row r="7" spans="1:10" ht="13.5" thickBot="1">
      <c r="A7" s="359"/>
      <c r="C7" s="891" t="s">
        <v>408</v>
      </c>
      <c r="D7" s="892"/>
      <c r="E7" s="893"/>
    </row>
    <row r="8" spans="1:10" ht="12.75" customHeight="1">
      <c r="A8" s="894"/>
      <c r="B8" s="896" t="s">
        <v>239</v>
      </c>
      <c r="C8" s="898" t="s">
        <v>409</v>
      </c>
      <c r="D8" s="900" t="s">
        <v>135</v>
      </c>
      <c r="E8" s="901"/>
      <c r="F8" s="360"/>
      <c r="G8" s="360"/>
      <c r="H8" s="360"/>
      <c r="I8" s="360"/>
      <c r="J8" s="360"/>
    </row>
    <row r="9" spans="1:10" ht="51.75" thickBot="1">
      <c r="A9" s="895"/>
      <c r="B9" s="897"/>
      <c r="C9" s="899" t="s">
        <v>136</v>
      </c>
      <c r="D9" s="408" t="s">
        <v>240</v>
      </c>
      <c r="E9" s="409" t="s">
        <v>313</v>
      </c>
      <c r="F9" s="360"/>
      <c r="G9" s="360"/>
      <c r="H9" s="360"/>
      <c r="I9" s="360"/>
      <c r="J9" s="360"/>
    </row>
    <row r="10" spans="1:10" ht="17.100000000000001" customHeight="1" thickBot="1">
      <c r="A10" s="406">
        <v>8</v>
      </c>
      <c r="B10" s="361" t="s">
        <v>312</v>
      </c>
      <c r="C10" s="625">
        <v>0</v>
      </c>
      <c r="D10" s="626">
        <v>0</v>
      </c>
      <c r="E10" s="627">
        <v>0</v>
      </c>
    </row>
    <row r="11" spans="1:10" ht="17.100000000000001" customHeight="1">
      <c r="A11" s="407"/>
      <c r="B11" s="362" t="s">
        <v>311</v>
      </c>
      <c r="C11" s="628"/>
      <c r="D11" s="628"/>
      <c r="E11" s="629"/>
    </row>
    <row r="12" spans="1:10" ht="17.100000000000001" customHeight="1">
      <c r="A12" s="407"/>
      <c r="B12" s="363"/>
      <c r="C12" s="630"/>
      <c r="D12" s="630"/>
      <c r="E12" s="631"/>
    </row>
    <row r="13" spans="1:10" ht="17.100000000000001" customHeight="1">
      <c r="A13" s="407"/>
      <c r="B13" s="363"/>
      <c r="C13" s="630"/>
      <c r="D13" s="630"/>
      <c r="E13" s="631"/>
    </row>
    <row r="14" spans="1:10" ht="17.100000000000001" customHeight="1">
      <c r="A14" s="407"/>
      <c r="B14" s="363"/>
      <c r="C14" s="630"/>
      <c r="D14" s="630"/>
      <c r="E14" s="631"/>
    </row>
    <row r="15" spans="1:10" ht="17.100000000000001" customHeight="1" thickBot="1">
      <c r="A15" s="407"/>
      <c r="B15" s="364"/>
      <c r="C15" s="632"/>
      <c r="D15" s="632"/>
      <c r="E15" s="633"/>
    </row>
    <row r="16" spans="1:10" ht="17.100000000000001" customHeight="1" thickBot="1">
      <c r="A16" s="406">
        <v>9</v>
      </c>
      <c r="B16" s="361" t="s">
        <v>141</v>
      </c>
      <c r="C16" s="625">
        <v>0</v>
      </c>
      <c r="D16" s="634">
        <v>0</v>
      </c>
      <c r="E16" s="627">
        <v>0</v>
      </c>
    </row>
    <row r="17" spans="1:5" ht="17.100000000000001" customHeight="1">
      <c r="A17" s="407"/>
      <c r="B17" s="362" t="s">
        <v>310</v>
      </c>
      <c r="C17" s="628"/>
      <c r="D17" s="628"/>
      <c r="E17" s="629"/>
    </row>
    <row r="18" spans="1:5" ht="17.100000000000001" customHeight="1">
      <c r="A18" s="407"/>
      <c r="B18" s="363"/>
      <c r="C18" s="630"/>
      <c r="D18" s="630"/>
      <c r="E18" s="631"/>
    </row>
    <row r="19" spans="1:5" ht="17.100000000000001" customHeight="1">
      <c r="A19" s="407"/>
      <c r="B19" s="363"/>
      <c r="C19" s="630"/>
      <c r="D19" s="630"/>
      <c r="E19" s="631"/>
    </row>
    <row r="20" spans="1:5" ht="17.100000000000001" customHeight="1">
      <c r="A20" s="407"/>
      <c r="B20" s="363"/>
      <c r="C20" s="630"/>
      <c r="D20" s="630"/>
      <c r="E20" s="631"/>
    </row>
    <row r="21" spans="1:5" ht="17.100000000000001" customHeight="1" thickBot="1">
      <c r="A21" s="407"/>
      <c r="B21" s="364"/>
      <c r="C21" s="632"/>
      <c r="D21" s="632"/>
      <c r="E21" s="633"/>
    </row>
    <row r="22" spans="1:5" ht="17.100000000000001" customHeight="1" thickBot="1">
      <c r="A22" s="406">
        <v>10</v>
      </c>
      <c r="B22" s="361" t="s">
        <v>143</v>
      </c>
      <c r="C22" s="625">
        <v>0</v>
      </c>
      <c r="D22" s="634">
        <v>0</v>
      </c>
      <c r="E22" s="627">
        <v>0</v>
      </c>
    </row>
    <row r="23" spans="1:5" ht="17.100000000000001" customHeight="1">
      <c r="A23" s="407"/>
      <c r="B23" s="362" t="s">
        <v>309</v>
      </c>
      <c r="C23" s="628"/>
      <c r="D23" s="628"/>
      <c r="E23" s="629"/>
    </row>
    <row r="24" spans="1:5" ht="17.100000000000001" customHeight="1">
      <c r="A24" s="407"/>
      <c r="B24" s="363"/>
      <c r="C24" s="630"/>
      <c r="D24" s="630"/>
      <c r="E24" s="631"/>
    </row>
    <row r="25" spans="1:5" ht="17.100000000000001" customHeight="1">
      <c r="A25" s="407"/>
      <c r="B25" s="363"/>
      <c r="C25" s="630"/>
      <c r="D25" s="630"/>
      <c r="E25" s="631"/>
    </row>
    <row r="26" spans="1:5" ht="17.100000000000001" customHeight="1" thickBot="1">
      <c r="A26" s="407"/>
      <c r="B26" s="364"/>
      <c r="C26" s="632"/>
      <c r="D26" s="632"/>
      <c r="E26" s="633"/>
    </row>
    <row r="27" spans="1:5" ht="17.100000000000001" customHeight="1" thickBot="1">
      <c r="A27" s="406">
        <v>11</v>
      </c>
      <c r="B27" s="361" t="s">
        <v>241</v>
      </c>
      <c r="C27" s="625">
        <v>0</v>
      </c>
      <c r="D27" s="634">
        <v>0</v>
      </c>
      <c r="E27" s="627">
        <v>0</v>
      </c>
    </row>
    <row r="28" spans="1:5" ht="17.100000000000001" customHeight="1" thickBot="1">
      <c r="A28" s="407"/>
      <c r="B28" s="365"/>
      <c r="C28" s="635"/>
      <c r="D28" s="635"/>
      <c r="E28" s="636"/>
    </row>
    <row r="29" spans="1:5" ht="17.100000000000001" customHeight="1" thickBot="1">
      <c r="A29" s="406">
        <v>12</v>
      </c>
      <c r="B29" s="361" t="s">
        <v>242</v>
      </c>
      <c r="C29" s="625">
        <v>389800</v>
      </c>
      <c r="D29" s="634">
        <v>389800</v>
      </c>
      <c r="E29" s="627">
        <v>0</v>
      </c>
    </row>
    <row r="30" spans="1:5" ht="17.100000000000001" customHeight="1" thickBot="1">
      <c r="A30" s="405"/>
      <c r="B30" s="366"/>
      <c r="C30" s="635"/>
      <c r="D30" s="635"/>
      <c r="E30" s="636"/>
    </row>
    <row r="31" spans="1:5" ht="17.100000000000001" customHeight="1" thickBot="1">
      <c r="A31" s="404">
        <v>13</v>
      </c>
      <c r="B31" s="390" t="s">
        <v>410</v>
      </c>
      <c r="C31" s="637">
        <v>389800</v>
      </c>
      <c r="D31" s="638">
        <v>389800</v>
      </c>
      <c r="E31" s="637">
        <v>0</v>
      </c>
    </row>
    <row r="33" spans="2:5">
      <c r="B33" s="358" t="s">
        <v>602</v>
      </c>
      <c r="D33" s="358" t="s">
        <v>603</v>
      </c>
      <c r="E33" s="367"/>
    </row>
    <row r="34" spans="2:5">
      <c r="E34" s="367"/>
    </row>
    <row r="36" spans="2:5" ht="18" customHeight="1">
      <c r="B36" s="358" t="s">
        <v>582</v>
      </c>
    </row>
    <row r="38" spans="2:5">
      <c r="B38" s="358" t="s">
        <v>261</v>
      </c>
    </row>
    <row r="39" spans="2:5">
      <c r="B39" s="358" t="s">
        <v>271</v>
      </c>
    </row>
    <row r="40" spans="2:5">
      <c r="B40" s="368" t="s">
        <v>262</v>
      </c>
    </row>
    <row r="41" spans="2:5">
      <c r="B41" s="358" t="s">
        <v>308</v>
      </c>
      <c r="C41" s="358" t="s">
        <v>307</v>
      </c>
    </row>
    <row r="42" spans="2:5">
      <c r="B42" s="358" t="s">
        <v>263</v>
      </c>
    </row>
    <row r="43" spans="2:5">
      <c r="B43" s="890" t="s">
        <v>327</v>
      </c>
      <c r="C43" s="890"/>
      <c r="D43" s="890"/>
    </row>
    <row r="44" spans="2:5">
      <c r="B44" s="369" t="s">
        <v>270</v>
      </c>
    </row>
    <row r="45" spans="2:5">
      <c r="B45" s="369" t="s">
        <v>264</v>
      </c>
    </row>
  </sheetData>
  <mergeCells count="7">
    <mergeCell ref="B43:D43"/>
    <mergeCell ref="A4:B4"/>
    <mergeCell ref="C7:E7"/>
    <mergeCell ref="A8:A9"/>
    <mergeCell ref="B8:B9"/>
    <mergeCell ref="C8:C9"/>
    <mergeCell ref="D8:E8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topLeftCell="A4" workbookViewId="0">
      <selection activeCell="B9" sqref="B9"/>
    </sheetView>
  </sheetViews>
  <sheetFormatPr defaultRowHeight="12.75"/>
  <cols>
    <col min="1" max="1" width="23.7109375" customWidth="1"/>
    <col min="2" max="3" width="9.5703125" customWidth="1"/>
    <col min="4" max="4" width="18.7109375" customWidth="1"/>
    <col min="5" max="5" width="10" customWidth="1"/>
    <col min="6" max="6" width="11.42578125" customWidth="1"/>
    <col min="7" max="7" width="12.140625" customWidth="1"/>
  </cols>
  <sheetData>
    <row r="1" spans="1:8" ht="15">
      <c r="A1" s="118"/>
      <c r="B1" s="118"/>
    </row>
    <row r="2" spans="1:8" ht="15.75">
      <c r="A2" s="119" t="s">
        <v>86</v>
      </c>
      <c r="B2" s="4"/>
      <c r="C2" s="18"/>
      <c r="D2" s="4"/>
      <c r="E2" s="4"/>
      <c r="F2" s="4"/>
    </row>
    <row r="3" spans="1:8" ht="15.75">
      <c r="A3" s="119" t="s">
        <v>87</v>
      </c>
      <c r="B3" s="4"/>
      <c r="C3" s="4"/>
      <c r="D3" s="4"/>
      <c r="E3" s="4"/>
      <c r="F3" s="4"/>
    </row>
    <row r="4" spans="1:8">
      <c r="A4" s="31" t="s">
        <v>1</v>
      </c>
      <c r="D4" s="2"/>
    </row>
    <row r="6" spans="1:8">
      <c r="G6" s="120" t="s">
        <v>122</v>
      </c>
      <c r="H6" s="121"/>
    </row>
    <row r="7" spans="1:8" ht="13.5" thickBot="1">
      <c r="G7" s="5" t="s">
        <v>11</v>
      </c>
    </row>
    <row r="8" spans="1:8">
      <c r="A8" s="122"/>
      <c r="B8" s="6" t="s">
        <v>88</v>
      </c>
      <c r="C8" s="123" t="s">
        <v>89</v>
      </c>
      <c r="D8" s="124"/>
      <c r="E8" s="7" t="s">
        <v>88</v>
      </c>
      <c r="F8" s="19" t="s">
        <v>90</v>
      </c>
      <c r="G8" s="125" t="s">
        <v>91</v>
      </c>
    </row>
    <row r="9" spans="1:8">
      <c r="A9" s="126" t="s">
        <v>92</v>
      </c>
      <c r="B9" s="127">
        <v>2001</v>
      </c>
      <c r="C9" s="9" t="s">
        <v>93</v>
      </c>
      <c r="D9" s="10" t="s">
        <v>94</v>
      </c>
      <c r="E9" s="128" t="s">
        <v>95</v>
      </c>
      <c r="F9" s="129"/>
      <c r="G9" s="130" t="s">
        <v>96</v>
      </c>
    </row>
    <row r="10" spans="1:8" ht="11.25" customHeight="1" thickBot="1">
      <c r="A10" s="131"/>
      <c r="B10" s="132">
        <v>1</v>
      </c>
      <c r="C10" s="133">
        <v>2</v>
      </c>
      <c r="D10" s="134">
        <v>3</v>
      </c>
      <c r="E10" s="135">
        <v>4</v>
      </c>
      <c r="F10" s="136" t="s">
        <v>97</v>
      </c>
      <c r="G10" s="137" t="s">
        <v>98</v>
      </c>
    </row>
    <row r="11" spans="1:8">
      <c r="A11" s="126"/>
      <c r="B11" s="138"/>
      <c r="C11" s="139"/>
      <c r="D11" s="140"/>
      <c r="E11" s="141"/>
      <c r="F11" s="12"/>
      <c r="G11" s="142"/>
    </row>
    <row r="12" spans="1:8">
      <c r="A12" s="126" t="s">
        <v>99</v>
      </c>
      <c r="B12" s="138"/>
      <c r="C12" s="138"/>
      <c r="D12" s="143"/>
      <c r="E12" s="144"/>
      <c r="F12" s="145" t="str">
        <f>IF(E12=0," ", (E12-D12))</f>
        <v xml:space="preserve"> </v>
      </c>
      <c r="G12" s="142" t="str">
        <f>IF(B12=0," ",(E12/B12))</f>
        <v xml:space="preserve"> </v>
      </c>
    </row>
    <row r="13" spans="1:8">
      <c r="A13" s="126" t="s">
        <v>100</v>
      </c>
      <c r="B13" s="138"/>
      <c r="C13" s="138"/>
      <c r="D13" s="143"/>
      <c r="E13" s="144"/>
      <c r="F13" s="145"/>
      <c r="G13" s="142"/>
    </row>
    <row r="14" spans="1:8">
      <c r="A14" s="126"/>
      <c r="B14" s="138"/>
      <c r="C14" s="138"/>
      <c r="D14" s="143"/>
      <c r="E14" s="144"/>
      <c r="F14" s="145"/>
      <c r="G14" s="142"/>
    </row>
    <row r="15" spans="1:8">
      <c r="A15" s="126" t="s">
        <v>101</v>
      </c>
      <c r="B15" s="138"/>
      <c r="C15" s="138"/>
      <c r="D15" s="143"/>
      <c r="E15" s="144"/>
      <c r="F15" s="145"/>
      <c r="G15" s="142"/>
    </row>
    <row r="16" spans="1:8">
      <c r="A16" s="126" t="s">
        <v>102</v>
      </c>
      <c r="B16" s="138"/>
      <c r="C16" s="138"/>
      <c r="D16" s="143"/>
      <c r="E16" s="144"/>
      <c r="F16" s="145" t="str">
        <f>IF(E16=0," ", (E16-D16))</f>
        <v xml:space="preserve"> </v>
      </c>
      <c r="G16" s="142" t="str">
        <f>IF(B16=0," ",(E16/B16))</f>
        <v xml:space="preserve"> </v>
      </c>
    </row>
    <row r="17" spans="1:7">
      <c r="A17" s="126" t="s">
        <v>103</v>
      </c>
      <c r="B17" s="138"/>
      <c r="C17" s="138"/>
      <c r="D17" s="143"/>
      <c r="E17" s="144"/>
      <c r="F17" s="145"/>
      <c r="G17" s="142"/>
    </row>
    <row r="18" spans="1:7">
      <c r="A18" s="126"/>
      <c r="B18" s="138"/>
      <c r="C18" s="138"/>
      <c r="D18" s="143"/>
      <c r="E18" s="144"/>
      <c r="F18" s="145"/>
      <c r="G18" s="142"/>
    </row>
    <row r="19" spans="1:7">
      <c r="A19" s="126" t="s">
        <v>104</v>
      </c>
      <c r="B19" s="138"/>
      <c r="C19" s="138"/>
      <c r="D19" s="143"/>
      <c r="E19" s="144"/>
      <c r="F19" s="145"/>
      <c r="G19" s="142"/>
    </row>
    <row r="20" spans="1:7">
      <c r="A20" s="126" t="s">
        <v>105</v>
      </c>
      <c r="B20" s="138"/>
      <c r="C20" s="138"/>
      <c r="D20" s="143"/>
      <c r="E20" s="144"/>
      <c r="F20" s="145" t="str">
        <f>IF(E20=0," ", (E20-D20))</f>
        <v xml:space="preserve"> </v>
      </c>
      <c r="G20" s="142" t="str">
        <f>IF(B20=0," ",(E20/B20))</f>
        <v xml:space="preserve"> </v>
      </c>
    </row>
    <row r="21" spans="1:7">
      <c r="A21" s="126" t="s">
        <v>106</v>
      </c>
      <c r="B21" s="138"/>
      <c r="C21" s="138"/>
      <c r="D21" s="143"/>
      <c r="E21" s="144"/>
      <c r="F21" s="145"/>
      <c r="G21" s="142"/>
    </row>
    <row r="22" spans="1:7">
      <c r="A22" s="126"/>
      <c r="B22" s="138"/>
      <c r="C22" s="138"/>
      <c r="D22" s="143"/>
      <c r="E22" s="144"/>
      <c r="F22" s="145"/>
      <c r="G22" s="142"/>
    </row>
    <row r="23" spans="1:7">
      <c r="A23" s="126" t="s">
        <v>107</v>
      </c>
      <c r="B23" s="138"/>
      <c r="C23" s="138"/>
      <c r="D23" s="143"/>
      <c r="E23" s="144"/>
      <c r="F23" s="145"/>
      <c r="G23" s="142"/>
    </row>
    <row r="24" spans="1:7">
      <c r="A24" s="126" t="s">
        <v>108</v>
      </c>
      <c r="B24" s="138"/>
      <c r="C24" s="138"/>
      <c r="D24" s="143"/>
      <c r="E24" s="144"/>
      <c r="F24" s="145" t="str">
        <f>IF(E24=0," ", (E24-D24))</f>
        <v xml:space="preserve"> </v>
      </c>
      <c r="G24" s="142" t="str">
        <f>IF(B24=0," ",(E24/B24))</f>
        <v xml:space="preserve"> </v>
      </c>
    </row>
    <row r="25" spans="1:7">
      <c r="A25" s="146"/>
      <c r="B25" s="138"/>
      <c r="C25" s="138"/>
      <c r="D25" s="143"/>
      <c r="E25" s="144"/>
      <c r="F25" s="145"/>
      <c r="G25" s="142"/>
    </row>
    <row r="26" spans="1:7">
      <c r="A26" s="146" t="s">
        <v>109</v>
      </c>
      <c r="B26" s="138"/>
      <c r="C26" s="138"/>
      <c r="D26" s="143"/>
      <c r="E26" s="144"/>
      <c r="F26" s="145"/>
      <c r="G26" s="142"/>
    </row>
    <row r="27" spans="1:7">
      <c r="A27" s="126" t="s">
        <v>110</v>
      </c>
      <c r="B27" s="138"/>
      <c r="C27" s="138"/>
      <c r="D27" s="143"/>
      <c r="E27" s="144"/>
      <c r="F27" s="145" t="str">
        <f>IF(E27=0," ", (E27-D27))</f>
        <v xml:space="preserve"> </v>
      </c>
      <c r="G27" s="142" t="str">
        <f>IF(B27=0," ",(E27/B27))</f>
        <v xml:space="preserve"> </v>
      </c>
    </row>
    <row r="28" spans="1:7">
      <c r="A28" s="146" t="s">
        <v>111</v>
      </c>
      <c r="B28" s="138"/>
      <c r="C28" s="138" t="s">
        <v>112</v>
      </c>
      <c r="D28" s="143"/>
      <c r="E28" s="144"/>
      <c r="F28" s="145"/>
      <c r="G28" s="142"/>
    </row>
    <row r="29" spans="1:7">
      <c r="A29" s="126"/>
      <c r="B29" s="138"/>
      <c r="C29" s="138"/>
      <c r="D29" s="143"/>
      <c r="E29" s="144"/>
      <c r="F29" s="145" t="str">
        <f>IF(E29=0," ", (E29-D29))</f>
        <v xml:space="preserve"> </v>
      </c>
      <c r="G29" s="142" t="str">
        <f>IF(B29=0," ",(E29/B29))</f>
        <v xml:space="preserve"> </v>
      </c>
    </row>
    <row r="30" spans="1:7">
      <c r="A30" s="146" t="s">
        <v>113</v>
      </c>
      <c r="B30" s="138"/>
      <c r="C30" s="138"/>
      <c r="D30" s="143"/>
      <c r="E30" s="144"/>
      <c r="F30" s="145"/>
      <c r="G30" s="142"/>
    </row>
    <row r="31" spans="1:7">
      <c r="A31" s="146" t="s">
        <v>114</v>
      </c>
      <c r="B31" s="138"/>
      <c r="C31" s="138"/>
      <c r="D31" s="143"/>
      <c r="E31" s="144"/>
      <c r="F31" s="145"/>
      <c r="G31" s="142"/>
    </row>
    <row r="32" spans="1:7">
      <c r="A32" s="126"/>
      <c r="B32" s="138"/>
      <c r="C32" s="138"/>
      <c r="D32" s="143"/>
      <c r="E32" s="144"/>
      <c r="F32" s="145" t="str">
        <f>IF(E32=0," ", (E32-D32))</f>
        <v xml:space="preserve"> </v>
      </c>
      <c r="G32" s="142" t="str">
        <f>IF(B32=0," ",(E32/B32))</f>
        <v xml:space="preserve"> </v>
      </c>
    </row>
    <row r="33" spans="1:8">
      <c r="A33" s="126" t="s">
        <v>115</v>
      </c>
      <c r="B33" s="138"/>
      <c r="C33" s="138"/>
      <c r="D33" s="143"/>
      <c r="E33" s="144"/>
      <c r="F33" s="145"/>
      <c r="G33" s="142"/>
    </row>
    <row r="34" spans="1:8">
      <c r="A34" s="126" t="s">
        <v>116</v>
      </c>
      <c r="B34" s="138"/>
      <c r="C34" s="138"/>
      <c r="D34" s="143"/>
      <c r="E34" s="144"/>
      <c r="F34" s="145" t="str">
        <f t="shared" ref="F34:F39" si="0">IF(E34=0," ", (E34-D34))</f>
        <v xml:space="preserve"> </v>
      </c>
      <c r="G34" s="142" t="str">
        <f t="shared" ref="G34:G39" si="1">IF(B34=0," ",(E34/B34))</f>
        <v xml:space="preserve"> </v>
      </c>
    </row>
    <row r="35" spans="1:8">
      <c r="A35" s="126"/>
      <c r="B35" s="138"/>
      <c r="C35" s="138"/>
      <c r="D35" s="143"/>
      <c r="E35" s="144"/>
      <c r="F35" s="145" t="str">
        <f t="shared" si="0"/>
        <v xml:space="preserve"> </v>
      </c>
      <c r="G35" s="142" t="str">
        <f t="shared" si="1"/>
        <v xml:space="preserve"> </v>
      </c>
    </row>
    <row r="36" spans="1:8">
      <c r="A36" s="126"/>
      <c r="B36" s="138"/>
      <c r="C36" s="138"/>
      <c r="D36" s="143"/>
      <c r="E36" s="144"/>
      <c r="F36" s="145" t="str">
        <f t="shared" si="0"/>
        <v xml:space="preserve"> </v>
      </c>
      <c r="G36" s="142" t="str">
        <f t="shared" si="1"/>
        <v xml:space="preserve"> </v>
      </c>
    </row>
    <row r="37" spans="1:8">
      <c r="A37" s="126"/>
      <c r="B37" s="138"/>
      <c r="C37" s="138"/>
      <c r="D37" s="143"/>
      <c r="E37" s="144"/>
      <c r="F37" s="145" t="str">
        <f t="shared" si="0"/>
        <v xml:space="preserve"> </v>
      </c>
      <c r="G37" s="142" t="str">
        <f t="shared" si="1"/>
        <v xml:space="preserve"> </v>
      </c>
    </row>
    <row r="38" spans="1:8">
      <c r="A38" s="126"/>
      <c r="B38" s="138"/>
      <c r="C38" s="138"/>
      <c r="D38" s="143"/>
      <c r="E38" s="144"/>
      <c r="F38" s="145" t="str">
        <f t="shared" si="0"/>
        <v xml:space="preserve"> </v>
      </c>
      <c r="G38" s="142" t="str">
        <f t="shared" si="1"/>
        <v xml:space="preserve"> </v>
      </c>
    </row>
    <row r="39" spans="1:8" ht="13.5" thickBot="1">
      <c r="A39" s="131"/>
      <c r="B39" s="147"/>
      <c r="C39" s="147"/>
      <c r="D39" s="148"/>
      <c r="E39" s="149"/>
      <c r="F39" s="145" t="str">
        <f t="shared" si="0"/>
        <v xml:space="preserve"> </v>
      </c>
      <c r="G39" s="142" t="str">
        <f t="shared" si="1"/>
        <v xml:space="preserve"> </v>
      </c>
    </row>
    <row r="40" spans="1:8" ht="13.5" thickBot="1">
      <c r="A40" s="150" t="s">
        <v>117</v>
      </c>
      <c r="B40" s="151" t="str">
        <f>IF(B12=0," ",SUM(B12,B16,B20,B24,B27,B29,B32,#REF!,#REF!,#REF!,#REF!))</f>
        <v xml:space="preserve"> </v>
      </c>
      <c r="C40" s="151" t="str">
        <f>IF(C12=0," ",SUM(C12,C16,C20,C24,C27,C29,C32,#REF!,#REF!,#REF!,#REF!))</f>
        <v xml:space="preserve"> </v>
      </c>
      <c r="D40" s="151" t="str">
        <f>IF(D12=0," ",SUM(D12,D16,D20,D24,D27,D29,D32,#REF!,#REF!,#REF!,#REF!))</f>
        <v xml:space="preserve"> </v>
      </c>
      <c r="E40" s="151" t="str">
        <f>IF(E12=0," ",SUM(E12,E16,E20,E24,E27,E29,E32,#REF!,#REF!,#REF!,#REF!))</f>
        <v xml:space="preserve"> </v>
      </c>
      <c r="F40" s="152"/>
      <c r="G40" s="151"/>
    </row>
    <row r="41" spans="1:8">
      <c r="A41" s="15" t="s">
        <v>118</v>
      </c>
      <c r="B41" s="15"/>
      <c r="C41" s="15"/>
      <c r="D41" s="15"/>
      <c r="E41" s="15"/>
      <c r="F41" s="15"/>
      <c r="G41" s="15"/>
      <c r="H41" s="15"/>
    </row>
    <row r="42" spans="1:8">
      <c r="E42" s="15"/>
    </row>
    <row r="43" spans="1:8">
      <c r="A43" s="153"/>
      <c r="B43" s="154"/>
      <c r="C43" s="15"/>
      <c r="D43" s="15"/>
    </row>
    <row r="47" spans="1:8">
      <c r="A47" s="155" t="s">
        <v>119</v>
      </c>
      <c r="B47" s="15"/>
      <c r="C47" s="155" t="s">
        <v>120</v>
      </c>
      <c r="D47" s="15"/>
      <c r="E47" s="155" t="s">
        <v>51</v>
      </c>
      <c r="F47" s="155" t="s">
        <v>121</v>
      </c>
    </row>
  </sheetData>
  <phoneticPr fontId="3" type="noConversion"/>
  <pageMargins left="0.52" right="0.28999999999999998" top="0.984251969" bottom="0.984251969" header="0.47" footer="0.4921259845"/>
  <pageSetup paperSize="9" orientation="portrait" horizontalDpi="300" verticalDpi="300" r:id="rId1"/>
  <headerFooter alignWithMargins="0">
    <oddHeader xml:space="preserve">&amp;C
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5" sqref="F5"/>
    </sheetView>
  </sheetViews>
  <sheetFormatPr defaultRowHeight="12.75"/>
  <cols>
    <col min="1" max="1" width="4.85546875" style="105" customWidth="1"/>
    <col min="2" max="2" width="49.5703125" style="105" customWidth="1"/>
    <col min="3" max="3" width="3.7109375" style="105" customWidth="1"/>
    <col min="4" max="4" width="13.140625" style="105" customWidth="1"/>
    <col min="5" max="5" width="12.7109375" style="105" customWidth="1"/>
    <col min="6" max="16384" width="9.140625" style="105"/>
  </cols>
  <sheetData>
    <row r="1" spans="1:6">
      <c r="A1" s="26"/>
      <c r="B1" s="26"/>
      <c r="C1" s="26"/>
      <c r="D1" s="26"/>
      <c r="E1" s="26"/>
      <c r="F1" s="27"/>
    </row>
    <row r="2" spans="1:6" ht="15.75">
      <c r="A2" s="26"/>
      <c r="B2" s="29" t="s">
        <v>25</v>
      </c>
      <c r="C2" s="26"/>
      <c r="D2" s="26"/>
      <c r="E2" s="26"/>
      <c r="F2" s="26"/>
    </row>
    <row r="3" spans="1:6" ht="15.75">
      <c r="A3" s="26"/>
      <c r="B3" s="30" t="s">
        <v>67</v>
      </c>
      <c r="C3" s="29"/>
      <c r="D3" s="26"/>
      <c r="E3" s="26"/>
      <c r="F3" s="26"/>
    </row>
    <row r="4" spans="1:6" ht="15">
      <c r="A4" s="31" t="s">
        <v>125</v>
      </c>
      <c r="B4" s="32"/>
      <c r="C4" s="32"/>
      <c r="D4" s="26"/>
      <c r="E4" s="26"/>
      <c r="F4" s="33"/>
    </row>
    <row r="5" spans="1:6" ht="24.75" customHeight="1" thickBot="1">
      <c r="A5" s="106" t="s">
        <v>68</v>
      </c>
      <c r="B5" s="34"/>
      <c r="C5" s="34"/>
      <c r="D5" s="26"/>
      <c r="E5" s="26"/>
      <c r="F5" s="35" t="s">
        <v>124</v>
      </c>
    </row>
    <row r="6" spans="1:6">
      <c r="A6" s="107" t="s">
        <v>27</v>
      </c>
      <c r="B6" s="108"/>
      <c r="C6" s="108"/>
      <c r="D6" s="39"/>
      <c r="E6" s="39"/>
      <c r="F6" s="40" t="s">
        <v>28</v>
      </c>
    </row>
    <row r="7" spans="1:6">
      <c r="A7" s="109" t="s">
        <v>29</v>
      </c>
      <c r="B7" s="42" t="s">
        <v>30</v>
      </c>
      <c r="C7" s="110"/>
      <c r="D7" s="45" t="s">
        <v>2</v>
      </c>
      <c r="E7" s="45" t="s">
        <v>3</v>
      </c>
      <c r="F7" s="46" t="s">
        <v>31</v>
      </c>
    </row>
    <row r="8" spans="1:6" ht="13.5" thickBot="1">
      <c r="A8" s="111"/>
      <c r="B8" s="112"/>
      <c r="C8" s="112"/>
      <c r="D8" s="51">
        <v>1</v>
      </c>
      <c r="E8" s="51">
        <v>2</v>
      </c>
      <c r="F8" s="52" t="s">
        <v>53</v>
      </c>
    </row>
    <row r="9" spans="1:6" ht="18.95" customHeight="1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8.95" customHeight="1">
      <c r="A10" s="59">
        <v>2</v>
      </c>
      <c r="B10" s="60" t="s">
        <v>80</v>
      </c>
      <c r="C10" s="61"/>
      <c r="D10" s="62"/>
      <c r="E10" s="63"/>
      <c r="F10" s="64" t="str">
        <f>IF(D10=0," ",(E10/D10))</f>
        <v xml:space="preserve"> </v>
      </c>
    </row>
    <row r="11" spans="1:6" ht="18.95" customHeight="1">
      <c r="A11" s="59">
        <v>3</v>
      </c>
      <c r="B11" s="60" t="s">
        <v>69</v>
      </c>
      <c r="C11" s="61"/>
      <c r="D11" s="62"/>
      <c r="E11" s="63"/>
      <c r="F11" s="64"/>
    </row>
    <row r="12" spans="1:6" ht="18.95" customHeight="1">
      <c r="A12" s="59">
        <v>4</v>
      </c>
      <c r="B12" s="60" t="s">
        <v>81</v>
      </c>
      <c r="C12" s="61"/>
      <c r="D12" s="62"/>
      <c r="E12" s="63"/>
      <c r="F12" s="64"/>
    </row>
    <row r="13" spans="1:6" ht="18.95" customHeight="1">
      <c r="A13" s="59">
        <v>5</v>
      </c>
      <c r="B13" s="60" t="s">
        <v>70</v>
      </c>
      <c r="C13" s="61"/>
      <c r="D13" s="62"/>
      <c r="E13" s="63"/>
      <c r="F13" s="64"/>
    </row>
    <row r="14" spans="1:6" ht="18.95" customHeight="1">
      <c r="A14" s="59">
        <v>6</v>
      </c>
      <c r="B14" s="60" t="s">
        <v>82</v>
      </c>
      <c r="C14" s="61"/>
      <c r="D14" s="62"/>
      <c r="E14" s="63"/>
      <c r="F14" s="64"/>
    </row>
    <row r="15" spans="1:6" ht="18.95" customHeight="1">
      <c r="A15" s="59">
        <v>7</v>
      </c>
      <c r="B15" s="66" t="s">
        <v>71</v>
      </c>
      <c r="C15" s="61"/>
      <c r="D15" s="62"/>
      <c r="E15" s="63"/>
      <c r="F15" s="64" t="str">
        <f>IF(D15=0," ",(E15/D15))</f>
        <v xml:space="preserve"> </v>
      </c>
    </row>
    <row r="16" spans="1:6" ht="18.95" customHeight="1">
      <c r="A16" s="59">
        <v>8</v>
      </c>
      <c r="B16" s="60" t="s">
        <v>72</v>
      </c>
      <c r="C16" s="61"/>
      <c r="D16" s="62"/>
      <c r="E16" s="63"/>
      <c r="F16" s="64"/>
    </row>
    <row r="17" spans="1:6" ht="18.95" customHeight="1">
      <c r="A17" s="59">
        <v>9</v>
      </c>
      <c r="B17" s="60" t="s">
        <v>73</v>
      </c>
      <c r="C17" s="61"/>
      <c r="D17" s="62"/>
      <c r="E17" s="63"/>
      <c r="F17" s="64"/>
    </row>
    <row r="18" spans="1:6" ht="18.95" customHeight="1">
      <c r="A18" s="82">
        <v>10</v>
      </c>
      <c r="B18" s="67" t="s">
        <v>74</v>
      </c>
      <c r="C18" s="61"/>
      <c r="D18" s="62"/>
      <c r="E18" s="63"/>
      <c r="F18" s="64" t="str">
        <f t="shared" ref="F18:F23" si="0">IF(D18=0," ",(E18/D18))</f>
        <v xml:space="preserve"> </v>
      </c>
    </row>
    <row r="19" spans="1:6" ht="18.95" customHeight="1" thickBot="1">
      <c r="A19" s="113">
        <v>11</v>
      </c>
      <c r="B19" s="72" t="s">
        <v>75</v>
      </c>
      <c r="C19" s="73" t="s">
        <v>37</v>
      </c>
      <c r="D19" s="114"/>
      <c r="E19" s="115"/>
      <c r="F19" s="76" t="str">
        <f t="shared" si="0"/>
        <v xml:space="preserve"> </v>
      </c>
    </row>
    <row r="20" spans="1:6" ht="18.95" customHeight="1">
      <c r="A20" s="53">
        <v>12</v>
      </c>
      <c r="B20" s="67" t="s">
        <v>57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8.95" customHeight="1">
      <c r="A21" s="82">
        <v>13</v>
      </c>
      <c r="B21" s="83" t="s">
        <v>40</v>
      </c>
      <c r="C21" s="79" t="s">
        <v>37</v>
      </c>
      <c r="D21" s="80"/>
      <c r="E21" s="81"/>
      <c r="F21" s="58" t="str">
        <f t="shared" si="0"/>
        <v xml:space="preserve"> </v>
      </c>
    </row>
    <row r="22" spans="1:6" ht="18.95" customHeight="1">
      <c r="A22" s="82">
        <v>14</v>
      </c>
      <c r="B22" s="83" t="s">
        <v>41</v>
      </c>
      <c r="C22" s="79" t="s">
        <v>37</v>
      </c>
      <c r="D22" s="80"/>
      <c r="E22" s="81"/>
      <c r="F22" s="58" t="str">
        <f t="shared" si="0"/>
        <v xml:space="preserve"> </v>
      </c>
    </row>
    <row r="23" spans="1:6" ht="18.95" customHeight="1">
      <c r="A23" s="82">
        <v>15</v>
      </c>
      <c r="B23" s="67" t="s">
        <v>58</v>
      </c>
      <c r="C23" s="79" t="s">
        <v>37</v>
      </c>
      <c r="D23" s="80"/>
      <c r="E23" s="81"/>
      <c r="F23" s="58" t="str">
        <f t="shared" si="0"/>
        <v xml:space="preserve"> </v>
      </c>
    </row>
    <row r="24" spans="1:6" ht="18.95" customHeight="1">
      <c r="A24" s="82">
        <v>16</v>
      </c>
      <c r="B24" s="67" t="s">
        <v>42</v>
      </c>
      <c r="C24" s="79" t="s">
        <v>37</v>
      </c>
      <c r="D24" s="80"/>
      <c r="E24" s="81"/>
      <c r="F24" s="58"/>
    </row>
    <row r="25" spans="1:6" ht="18.95" customHeight="1">
      <c r="A25" s="82">
        <v>17</v>
      </c>
      <c r="B25" s="67" t="s">
        <v>83</v>
      </c>
      <c r="C25" s="79" t="s">
        <v>37</v>
      </c>
      <c r="D25" s="80"/>
      <c r="E25" s="81"/>
      <c r="F25" s="58"/>
    </row>
    <row r="26" spans="1:6" ht="18.95" customHeight="1">
      <c r="A26" s="82">
        <v>18</v>
      </c>
      <c r="B26" s="67" t="s">
        <v>84</v>
      </c>
      <c r="C26" s="79" t="s">
        <v>37</v>
      </c>
      <c r="D26" s="80"/>
      <c r="E26" s="81"/>
      <c r="F26" s="58" t="str">
        <f t="shared" ref="F26:F32" si="1">IF(D26=0," ",(E26/D26))</f>
        <v xml:space="preserve"> </v>
      </c>
    </row>
    <row r="27" spans="1:6" ht="18" customHeight="1">
      <c r="A27" s="82">
        <v>19</v>
      </c>
      <c r="B27" s="83" t="s">
        <v>43</v>
      </c>
      <c r="C27" s="79" t="s">
        <v>37</v>
      </c>
      <c r="D27" s="69"/>
      <c r="E27" s="70"/>
      <c r="F27" s="64" t="str">
        <f t="shared" si="1"/>
        <v xml:space="preserve"> </v>
      </c>
    </row>
    <row r="28" spans="1:6" ht="18" customHeight="1">
      <c r="A28" s="82">
        <v>20</v>
      </c>
      <c r="B28" s="83" t="s">
        <v>41</v>
      </c>
      <c r="C28" s="79" t="s">
        <v>37</v>
      </c>
      <c r="D28" s="69"/>
      <c r="E28" s="70"/>
      <c r="F28" s="64" t="str">
        <f t="shared" si="1"/>
        <v xml:space="preserve"> </v>
      </c>
    </row>
    <row r="29" spans="1:6" ht="18" customHeight="1">
      <c r="A29" s="82">
        <v>21</v>
      </c>
      <c r="B29" s="83" t="s">
        <v>44</v>
      </c>
      <c r="C29" s="79" t="s">
        <v>37</v>
      </c>
      <c r="D29" s="56"/>
      <c r="E29" s="57"/>
      <c r="F29" s="58" t="str">
        <f t="shared" si="1"/>
        <v xml:space="preserve"> </v>
      </c>
    </row>
    <row r="30" spans="1:6" ht="18" customHeight="1">
      <c r="A30" s="82">
        <v>22</v>
      </c>
      <c r="B30" s="84" t="s">
        <v>61</v>
      </c>
      <c r="C30" s="79" t="s">
        <v>37</v>
      </c>
      <c r="D30" s="85"/>
      <c r="E30" s="86"/>
      <c r="F30" s="64" t="str">
        <f t="shared" si="1"/>
        <v xml:space="preserve"> </v>
      </c>
    </row>
    <row r="31" spans="1:6" ht="18" customHeight="1">
      <c r="A31" s="82">
        <v>23</v>
      </c>
      <c r="B31" s="84" t="s">
        <v>62</v>
      </c>
      <c r="C31" s="79" t="s">
        <v>37</v>
      </c>
      <c r="D31" s="85"/>
      <c r="E31" s="86"/>
      <c r="F31" s="64" t="str">
        <f t="shared" si="1"/>
        <v xml:space="preserve"> </v>
      </c>
    </row>
    <row r="32" spans="1:6" ht="18" customHeight="1" thickBot="1">
      <c r="A32" s="71">
        <v>24</v>
      </c>
      <c r="B32" s="87" t="s">
        <v>64</v>
      </c>
      <c r="C32" s="88" t="s">
        <v>37</v>
      </c>
      <c r="D32" s="114"/>
      <c r="E32" s="115"/>
      <c r="F32" s="76" t="str">
        <f t="shared" si="1"/>
        <v xml:space="preserve"> </v>
      </c>
    </row>
    <row r="35" spans="1:2">
      <c r="A35" s="92" t="s">
        <v>46</v>
      </c>
    </row>
    <row r="36" spans="1:2">
      <c r="A36" s="116" t="s">
        <v>76</v>
      </c>
      <c r="B36" s="117"/>
    </row>
    <row r="37" spans="1:2">
      <c r="A37" s="116" t="s">
        <v>77</v>
      </c>
      <c r="B37" s="117"/>
    </row>
    <row r="38" spans="1:2">
      <c r="A38" s="117" t="s">
        <v>78</v>
      </c>
      <c r="B38" s="117"/>
    </row>
    <row r="39" spans="1:2">
      <c r="A39" s="117"/>
      <c r="B39" s="117" t="s">
        <v>79</v>
      </c>
    </row>
    <row r="40" spans="1:2" ht="13.5">
      <c r="A40" s="99" t="s">
        <v>85</v>
      </c>
      <c r="B40" s="117"/>
    </row>
    <row r="43" spans="1:2">
      <c r="A43" s="102" t="s">
        <v>50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F5" sqref="F5"/>
    </sheetView>
  </sheetViews>
  <sheetFormatPr defaultRowHeight="12.75"/>
  <cols>
    <col min="1" max="1" width="5.42578125" style="28" customWidth="1"/>
    <col min="2" max="2" width="45" style="28" customWidth="1"/>
    <col min="3" max="3" width="3.5703125" style="28" customWidth="1"/>
    <col min="4" max="4" width="12.85546875" style="28" customWidth="1"/>
    <col min="5" max="5" width="12.28515625" style="28" customWidth="1"/>
    <col min="6" max="6" width="9.7109375" style="28" customWidth="1"/>
    <col min="7" max="16384" width="9.140625" style="28"/>
  </cols>
  <sheetData>
    <row r="1" spans="1:6">
      <c r="A1" s="26"/>
      <c r="B1" s="26"/>
      <c r="C1" s="26"/>
      <c r="D1" s="26"/>
      <c r="E1" s="26"/>
      <c r="F1" s="27"/>
    </row>
    <row r="2" spans="1:6" ht="15.75">
      <c r="A2" s="26"/>
      <c r="B2" s="29" t="s">
        <v>25</v>
      </c>
      <c r="C2" s="26"/>
      <c r="D2" s="26"/>
      <c r="E2" s="26"/>
      <c r="F2" s="26"/>
    </row>
    <row r="3" spans="1:6" ht="15.75">
      <c r="A3" s="26"/>
      <c r="B3" s="30" t="s">
        <v>26</v>
      </c>
      <c r="C3" s="29"/>
      <c r="D3" s="26"/>
      <c r="E3" s="26"/>
      <c r="F3" s="26"/>
    </row>
    <row r="4" spans="1:6" ht="15">
      <c r="A4" s="31" t="s">
        <v>125</v>
      </c>
      <c r="B4" s="32"/>
      <c r="C4" s="32"/>
      <c r="D4" s="26"/>
      <c r="E4" s="26"/>
      <c r="F4" s="33"/>
    </row>
    <row r="5" spans="1:6" ht="16.5" thickBot="1">
      <c r="A5"/>
      <c r="B5" s="34"/>
      <c r="C5" s="34"/>
      <c r="D5" s="26"/>
      <c r="E5" s="26"/>
      <c r="F5" s="35" t="s">
        <v>126</v>
      </c>
    </row>
    <row r="6" spans="1:6">
      <c r="A6" s="36" t="s">
        <v>27</v>
      </c>
      <c r="B6" s="37"/>
      <c r="C6" s="38"/>
      <c r="D6" s="39"/>
      <c r="E6" s="39"/>
      <c r="F6" s="40" t="s">
        <v>28</v>
      </c>
    </row>
    <row r="7" spans="1:6">
      <c r="A7" s="41" t="s">
        <v>29</v>
      </c>
      <c r="B7" s="42" t="s">
        <v>30</v>
      </c>
      <c r="C7" s="43"/>
      <c r="D7" s="44" t="s">
        <v>2</v>
      </c>
      <c r="E7" s="45" t="s">
        <v>3</v>
      </c>
      <c r="F7" s="46" t="s">
        <v>31</v>
      </c>
    </row>
    <row r="8" spans="1:6" ht="13.5" thickBot="1">
      <c r="A8" s="47"/>
      <c r="B8" s="48"/>
      <c r="C8" s="49"/>
      <c r="D8" s="50">
        <v>1</v>
      </c>
      <c r="E8" s="51">
        <v>2</v>
      </c>
      <c r="F8" s="52" t="s">
        <v>53</v>
      </c>
    </row>
    <row r="9" spans="1:6" ht="17.100000000000001" customHeight="1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7.100000000000001" customHeight="1">
      <c r="A10" s="59">
        <v>2</v>
      </c>
      <c r="B10" s="60" t="s">
        <v>33</v>
      </c>
      <c r="C10" s="61"/>
      <c r="D10" s="62"/>
      <c r="E10" s="63"/>
      <c r="F10" s="64" t="str">
        <f t="shared" ref="F10:F22" si="0">IF(D10=0," ",(E10/D10))</f>
        <v xml:space="preserve"> </v>
      </c>
    </row>
    <row r="11" spans="1:6" ht="17.100000000000001" customHeight="1">
      <c r="A11" s="59">
        <v>3</v>
      </c>
      <c r="B11" s="60" t="s">
        <v>54</v>
      </c>
      <c r="C11" s="61"/>
      <c r="D11" s="62"/>
      <c r="E11" s="63"/>
      <c r="F11" s="64" t="str">
        <f t="shared" si="0"/>
        <v xml:space="preserve"> </v>
      </c>
    </row>
    <row r="12" spans="1:6" ht="17.100000000000001" customHeight="1">
      <c r="A12" s="59">
        <v>4</v>
      </c>
      <c r="B12" s="60" t="s">
        <v>34</v>
      </c>
      <c r="C12" s="61"/>
      <c r="D12" s="62"/>
      <c r="E12" s="63"/>
      <c r="F12" s="64" t="str">
        <f t="shared" si="0"/>
        <v xml:space="preserve"> </v>
      </c>
    </row>
    <row r="13" spans="1:6" ht="17.100000000000001" customHeight="1">
      <c r="A13" s="59">
        <v>5</v>
      </c>
      <c r="B13" s="60" t="s">
        <v>35</v>
      </c>
      <c r="C13" s="61"/>
      <c r="D13" s="62"/>
      <c r="E13" s="63"/>
      <c r="F13" s="64" t="str">
        <f t="shared" si="0"/>
        <v xml:space="preserve"> </v>
      </c>
    </row>
    <row r="14" spans="1:6" ht="17.100000000000001" customHeight="1">
      <c r="A14" s="65">
        <v>6</v>
      </c>
      <c r="B14" s="66" t="s">
        <v>55</v>
      </c>
      <c r="C14" s="61"/>
      <c r="D14" s="62"/>
      <c r="E14" s="63"/>
      <c r="F14" s="64" t="str">
        <f t="shared" si="0"/>
        <v xml:space="preserve"> </v>
      </c>
    </row>
    <row r="15" spans="1:6" ht="17.25" customHeight="1">
      <c r="A15" s="65">
        <v>7</v>
      </c>
      <c r="B15" s="67" t="s">
        <v>56</v>
      </c>
      <c r="C15" s="61"/>
      <c r="D15" s="62"/>
      <c r="E15" s="63"/>
      <c r="F15" s="64" t="str">
        <f t="shared" si="0"/>
        <v xml:space="preserve"> </v>
      </c>
    </row>
    <row r="16" spans="1:6" ht="17.100000000000001" customHeight="1">
      <c r="A16" s="59">
        <v>8</v>
      </c>
      <c r="B16" s="60" t="s">
        <v>36</v>
      </c>
      <c r="C16" s="68" t="s">
        <v>37</v>
      </c>
      <c r="D16" s="69"/>
      <c r="E16" s="70"/>
      <c r="F16" s="64" t="str">
        <f t="shared" si="0"/>
        <v xml:space="preserve"> </v>
      </c>
    </row>
    <row r="17" spans="1:6" ht="17.100000000000001" customHeight="1" thickBot="1">
      <c r="A17" s="71">
        <v>9</v>
      </c>
      <c r="B17" s="72" t="s">
        <v>38</v>
      </c>
      <c r="C17" s="73" t="s">
        <v>37</v>
      </c>
      <c r="D17" s="74"/>
      <c r="E17" s="75"/>
      <c r="F17" s="76" t="str">
        <f t="shared" si="0"/>
        <v xml:space="preserve"> </v>
      </c>
    </row>
    <row r="18" spans="1:6" ht="17.100000000000001" customHeight="1">
      <c r="A18" s="65">
        <v>10</v>
      </c>
      <c r="B18" s="66" t="s">
        <v>39</v>
      </c>
      <c r="C18" s="68" t="s">
        <v>37</v>
      </c>
      <c r="D18" s="77"/>
      <c r="E18" s="78"/>
      <c r="F18" s="58" t="str">
        <f t="shared" si="0"/>
        <v xml:space="preserve"> </v>
      </c>
    </row>
    <row r="19" spans="1:6" ht="17.100000000000001" customHeight="1">
      <c r="A19" s="65">
        <v>11</v>
      </c>
      <c r="B19" s="67" t="s">
        <v>57</v>
      </c>
      <c r="C19" s="79" t="s">
        <v>37</v>
      </c>
      <c r="D19" s="80"/>
      <c r="E19" s="81"/>
      <c r="F19" s="58" t="str">
        <f t="shared" si="0"/>
        <v xml:space="preserve"> </v>
      </c>
    </row>
    <row r="20" spans="1:6" ht="17.100000000000001" customHeight="1">
      <c r="A20" s="82">
        <v>12</v>
      </c>
      <c r="B20" s="83" t="s">
        <v>40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7.100000000000001" customHeight="1">
      <c r="A21" s="82">
        <v>13</v>
      </c>
      <c r="B21" s="83" t="s">
        <v>41</v>
      </c>
      <c r="C21" s="79" t="s">
        <v>37</v>
      </c>
      <c r="D21" s="80"/>
      <c r="E21" s="81"/>
      <c r="F21" s="58" t="str">
        <f t="shared" si="0"/>
        <v xml:space="preserve"> </v>
      </c>
    </row>
    <row r="22" spans="1:6" ht="17.100000000000001" customHeight="1">
      <c r="A22" s="82">
        <v>14</v>
      </c>
      <c r="B22" s="67" t="s">
        <v>58</v>
      </c>
      <c r="C22" s="79" t="s">
        <v>37</v>
      </c>
      <c r="D22" s="80"/>
      <c r="E22" s="81"/>
      <c r="F22" s="58" t="str">
        <f t="shared" si="0"/>
        <v xml:space="preserve"> </v>
      </c>
    </row>
    <row r="23" spans="1:6" ht="17.100000000000001" customHeight="1">
      <c r="A23" s="65">
        <v>15</v>
      </c>
      <c r="B23" s="67" t="s">
        <v>42</v>
      </c>
      <c r="C23" s="79" t="s">
        <v>37</v>
      </c>
      <c r="D23" s="80"/>
      <c r="E23" s="81"/>
      <c r="F23" s="58"/>
    </row>
    <row r="24" spans="1:6" ht="17.100000000000001" customHeight="1">
      <c r="A24" s="82">
        <v>16</v>
      </c>
      <c r="B24" s="67" t="s">
        <v>59</v>
      </c>
      <c r="C24" s="79" t="s">
        <v>37</v>
      </c>
      <c r="D24" s="80"/>
      <c r="E24" s="81"/>
      <c r="F24" s="58"/>
    </row>
    <row r="25" spans="1:6" ht="17.100000000000001" customHeight="1">
      <c r="A25" s="59">
        <v>17</v>
      </c>
      <c r="B25" s="67" t="s">
        <v>60</v>
      </c>
      <c r="C25" s="79" t="s">
        <v>37</v>
      </c>
      <c r="D25" s="80"/>
      <c r="E25" s="81"/>
      <c r="F25" s="58" t="str">
        <f t="shared" ref="F25:F33" si="1">IF(D25=0," ",(E25/D25))</f>
        <v xml:space="preserve"> </v>
      </c>
    </row>
    <row r="26" spans="1:6" ht="17.100000000000001" customHeight="1">
      <c r="A26" s="59">
        <v>18</v>
      </c>
      <c r="B26" s="83" t="s">
        <v>43</v>
      </c>
      <c r="C26" s="79" t="s">
        <v>37</v>
      </c>
      <c r="D26" s="69"/>
      <c r="E26" s="70"/>
      <c r="F26" s="64" t="str">
        <f t="shared" si="1"/>
        <v xml:space="preserve"> </v>
      </c>
    </row>
    <row r="27" spans="1:6" ht="17.100000000000001" customHeight="1">
      <c r="A27" s="82">
        <v>19</v>
      </c>
      <c r="B27" s="83" t="s">
        <v>41</v>
      </c>
      <c r="C27" s="79" t="s">
        <v>37</v>
      </c>
      <c r="D27" s="69"/>
      <c r="E27" s="70"/>
      <c r="F27" s="64" t="str">
        <f t="shared" si="1"/>
        <v xml:space="preserve"> </v>
      </c>
    </row>
    <row r="28" spans="1:6" ht="17.100000000000001" customHeight="1">
      <c r="A28" s="82">
        <v>20</v>
      </c>
      <c r="B28" s="83" t="s">
        <v>44</v>
      </c>
      <c r="C28" s="79" t="s">
        <v>37</v>
      </c>
      <c r="D28" s="56"/>
      <c r="E28" s="57"/>
      <c r="F28" s="58" t="str">
        <f t="shared" si="1"/>
        <v xml:space="preserve"> </v>
      </c>
    </row>
    <row r="29" spans="1:6" ht="17.100000000000001" customHeight="1">
      <c r="A29" s="59">
        <v>21</v>
      </c>
      <c r="B29" s="84" t="s">
        <v>61</v>
      </c>
      <c r="C29" s="79" t="s">
        <v>37</v>
      </c>
      <c r="D29" s="85"/>
      <c r="E29" s="86"/>
      <c r="F29" s="64" t="str">
        <f t="shared" si="1"/>
        <v xml:space="preserve"> </v>
      </c>
    </row>
    <row r="30" spans="1:6" ht="17.100000000000001" customHeight="1">
      <c r="A30" s="59">
        <v>22</v>
      </c>
      <c r="B30" s="84" t="s">
        <v>62</v>
      </c>
      <c r="C30" s="79" t="s">
        <v>37</v>
      </c>
      <c r="D30" s="85"/>
      <c r="E30" s="86"/>
      <c r="F30" s="64" t="str">
        <f t="shared" si="1"/>
        <v xml:space="preserve"> </v>
      </c>
    </row>
    <row r="31" spans="1:6" ht="17.100000000000001" customHeight="1">
      <c r="A31" s="59">
        <v>23</v>
      </c>
      <c r="B31" s="84" t="s">
        <v>63</v>
      </c>
      <c r="C31" s="79"/>
      <c r="D31" s="85"/>
      <c r="E31" s="86"/>
      <c r="F31" s="64"/>
    </row>
    <row r="32" spans="1:6" ht="17.100000000000001" customHeight="1">
      <c r="A32" s="59">
        <v>24</v>
      </c>
      <c r="B32" s="84" t="s">
        <v>64</v>
      </c>
      <c r="C32" s="79" t="s">
        <v>37</v>
      </c>
      <c r="D32" s="85"/>
      <c r="E32" s="86"/>
      <c r="F32" s="64" t="str">
        <f t="shared" si="1"/>
        <v xml:space="preserve"> </v>
      </c>
    </row>
    <row r="33" spans="1:6" ht="17.100000000000001" customHeight="1" thickBot="1">
      <c r="A33" s="71">
        <v>25</v>
      </c>
      <c r="B33" s="87" t="s">
        <v>45</v>
      </c>
      <c r="C33" s="88" t="s">
        <v>37</v>
      </c>
      <c r="D33" s="89"/>
      <c r="E33" s="90"/>
      <c r="F33" s="91" t="str">
        <f t="shared" si="1"/>
        <v xml:space="preserve"> </v>
      </c>
    </row>
    <row r="34" spans="1:6" ht="18" customHeight="1">
      <c r="A34" s="92" t="s">
        <v>46</v>
      </c>
      <c r="B34" s="93"/>
      <c r="C34" s="94"/>
      <c r="D34" s="95"/>
      <c r="E34" s="95"/>
      <c r="F34" s="96"/>
    </row>
    <row r="35" spans="1:6">
      <c r="A35" s="97" t="s">
        <v>47</v>
      </c>
      <c r="B35" s="98"/>
      <c r="C35" s="97"/>
      <c r="D35" s="26"/>
      <c r="E35" s="26"/>
      <c r="F35" s="26"/>
    </row>
    <row r="36" spans="1:6" ht="13.5">
      <c r="A36" s="99" t="s">
        <v>65</v>
      </c>
      <c r="B36" s="98"/>
      <c r="C36" s="97"/>
      <c r="D36" s="26"/>
      <c r="E36" s="26"/>
      <c r="F36" s="26"/>
    </row>
    <row r="37" spans="1:6" ht="13.5">
      <c r="A37" s="99" t="s">
        <v>66</v>
      </c>
      <c r="B37" s="100"/>
      <c r="C37" s="100"/>
    </row>
    <row r="38" spans="1:6" ht="15.75">
      <c r="A38" s="97" t="s">
        <v>48</v>
      </c>
      <c r="B38" s="101"/>
      <c r="C38" s="101"/>
      <c r="D38" s="26"/>
      <c r="E38" s="26"/>
      <c r="F38" s="26"/>
    </row>
    <row r="39" spans="1:6" ht="15.75">
      <c r="A39" s="97"/>
      <c r="B39" s="97" t="s">
        <v>49</v>
      </c>
      <c r="C39" s="101"/>
      <c r="D39" s="26"/>
      <c r="E39" s="26"/>
      <c r="F39" s="26"/>
    </row>
    <row r="40" spans="1:6" ht="15">
      <c r="A40" s="102"/>
      <c r="B40" s="103"/>
      <c r="C40" s="103"/>
      <c r="D40" s="26"/>
      <c r="E40" s="26"/>
      <c r="F40" s="26"/>
    </row>
    <row r="41" spans="1:6">
      <c r="A41" s="102"/>
      <c r="B41" s="102"/>
      <c r="C41" s="27"/>
      <c r="D41" s="102"/>
      <c r="E41" s="31"/>
      <c r="F41" s="104"/>
    </row>
    <row r="43" spans="1:6">
      <c r="A43" s="102" t="s">
        <v>50</v>
      </c>
      <c r="B43" s="102"/>
      <c r="C43" s="27" t="s">
        <v>51</v>
      </c>
      <c r="D43" s="102"/>
      <c r="E43" s="31" t="s">
        <v>52</v>
      </c>
      <c r="F43" s="104"/>
    </row>
    <row r="44" spans="1:6">
      <c r="A44" s="102"/>
      <c r="B44" s="102"/>
      <c r="C44" s="102"/>
      <c r="D44" s="102"/>
      <c r="E44" s="26"/>
      <c r="F44" s="104"/>
    </row>
  </sheetData>
  <phoneticPr fontId="3" type="noConversion"/>
  <pageMargins left="0.78740157499999996" right="0.4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A4" sqref="A4"/>
    </sheetView>
  </sheetViews>
  <sheetFormatPr defaultRowHeight="12.75"/>
  <cols>
    <col min="1" max="1" width="4.85546875" style="192" customWidth="1"/>
    <col min="2" max="2" width="46.5703125" style="192" customWidth="1"/>
    <col min="3" max="3" width="4.7109375" style="192" customWidth="1"/>
    <col min="4" max="4" width="13" style="192" customWidth="1"/>
    <col min="5" max="5" width="12.28515625" style="192" customWidth="1"/>
    <col min="6" max="6" width="9" style="192" customWidth="1"/>
    <col min="7" max="16384" width="9.140625" style="192"/>
  </cols>
  <sheetData>
    <row r="1" spans="1:6">
      <c r="A1" s="26"/>
      <c r="B1" s="26"/>
      <c r="C1" s="26"/>
      <c r="D1" s="26"/>
      <c r="E1" s="26"/>
      <c r="F1" s="27"/>
    </row>
    <row r="2" spans="1:6" ht="15.75">
      <c r="A2" s="26"/>
      <c r="B2" s="29" t="s">
        <v>25</v>
      </c>
      <c r="C2" s="26"/>
      <c r="D2" s="26"/>
      <c r="E2" s="26"/>
      <c r="F2" s="26"/>
    </row>
    <row r="3" spans="1:6" ht="15.75">
      <c r="A3" s="26"/>
      <c r="B3" s="193" t="s">
        <v>151</v>
      </c>
      <c r="C3" s="29"/>
      <c r="D3" s="26"/>
      <c r="E3" s="26"/>
      <c r="F3" s="26"/>
    </row>
    <row r="4" spans="1:6" ht="15">
      <c r="A4" s="31" t="s">
        <v>123</v>
      </c>
      <c r="B4" s="32"/>
      <c r="C4" s="32"/>
      <c r="D4" s="26"/>
      <c r="E4" s="26"/>
      <c r="F4" s="33"/>
    </row>
    <row r="5" spans="1:6" ht="16.5" thickBot="1">
      <c r="A5"/>
      <c r="B5" s="34"/>
      <c r="C5" s="34"/>
      <c r="D5" s="26"/>
      <c r="E5" s="26"/>
      <c r="F5" s="194" t="s">
        <v>152</v>
      </c>
    </row>
    <row r="6" spans="1:6">
      <c r="A6" s="36" t="s">
        <v>27</v>
      </c>
      <c r="B6" s="37"/>
      <c r="C6" s="38"/>
      <c r="D6" s="39"/>
      <c r="E6" s="39"/>
      <c r="F6" s="40" t="s">
        <v>28</v>
      </c>
    </row>
    <row r="7" spans="1:6">
      <c r="A7" s="41" t="s">
        <v>29</v>
      </c>
      <c r="B7" s="42" t="s">
        <v>30</v>
      </c>
      <c r="C7" s="43"/>
      <c r="D7" s="44" t="s">
        <v>2</v>
      </c>
      <c r="E7" s="45" t="s">
        <v>3</v>
      </c>
      <c r="F7" s="46" t="s">
        <v>31</v>
      </c>
    </row>
    <row r="8" spans="1:6" ht="13.5" thickBot="1">
      <c r="A8" s="47"/>
      <c r="B8" s="48"/>
      <c r="C8" s="49"/>
      <c r="D8" s="50">
        <v>1</v>
      </c>
      <c r="E8" s="51">
        <v>2</v>
      </c>
      <c r="F8" s="52" t="s">
        <v>53</v>
      </c>
    </row>
    <row r="9" spans="1:6" ht="18" customHeight="1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8" customHeight="1">
      <c r="A10" s="59">
        <v>2</v>
      </c>
      <c r="B10" s="60" t="s">
        <v>153</v>
      </c>
      <c r="C10" s="61"/>
      <c r="D10" s="62"/>
      <c r="E10" s="63"/>
      <c r="F10" s="64" t="str">
        <f t="shared" ref="F10:F20" si="0">IF(D10=0," ",(E10/D10))</f>
        <v xml:space="preserve"> </v>
      </c>
    </row>
    <row r="11" spans="1:6" ht="18" customHeight="1">
      <c r="A11" s="59">
        <v>3</v>
      </c>
      <c r="B11" s="60" t="s">
        <v>34</v>
      </c>
      <c r="C11" s="61"/>
      <c r="D11" s="62"/>
      <c r="E11" s="63"/>
      <c r="F11" s="64" t="str">
        <f t="shared" si="0"/>
        <v xml:space="preserve"> </v>
      </c>
    </row>
    <row r="12" spans="1:6" ht="18" customHeight="1">
      <c r="A12" s="59">
        <v>4</v>
      </c>
      <c r="B12" s="60" t="s">
        <v>35</v>
      </c>
      <c r="C12" s="61"/>
      <c r="D12" s="62"/>
      <c r="E12" s="63"/>
      <c r="F12" s="64" t="str">
        <f t="shared" si="0"/>
        <v xml:space="preserve"> </v>
      </c>
    </row>
    <row r="13" spans="1:6" ht="18" customHeight="1">
      <c r="A13" s="65">
        <v>5</v>
      </c>
      <c r="B13" s="66" t="s">
        <v>154</v>
      </c>
      <c r="C13" s="61"/>
      <c r="D13" s="62"/>
      <c r="E13" s="63"/>
      <c r="F13" s="64" t="str">
        <f t="shared" si="0"/>
        <v xml:space="preserve"> </v>
      </c>
    </row>
    <row r="14" spans="1:6" ht="18" customHeight="1">
      <c r="A14" s="65">
        <v>6</v>
      </c>
      <c r="B14" s="67" t="s">
        <v>155</v>
      </c>
      <c r="C14" s="61"/>
      <c r="D14" s="62"/>
      <c r="E14" s="63"/>
      <c r="F14" s="64" t="str">
        <f t="shared" si="0"/>
        <v xml:space="preserve"> </v>
      </c>
    </row>
    <row r="15" spans="1:6" ht="18" customHeight="1">
      <c r="A15" s="59">
        <v>7</v>
      </c>
      <c r="B15" s="60" t="s">
        <v>36</v>
      </c>
      <c r="C15" s="68" t="s">
        <v>37</v>
      </c>
      <c r="D15" s="69"/>
      <c r="E15" s="70"/>
      <c r="F15" s="64" t="str">
        <f t="shared" si="0"/>
        <v xml:space="preserve"> </v>
      </c>
    </row>
    <row r="16" spans="1:6" ht="18" customHeight="1" thickBot="1">
      <c r="A16" s="71">
        <v>8</v>
      </c>
      <c r="B16" s="72" t="s">
        <v>38</v>
      </c>
      <c r="C16" s="73" t="s">
        <v>37</v>
      </c>
      <c r="D16" s="74"/>
      <c r="E16" s="75"/>
      <c r="F16" s="76" t="str">
        <f t="shared" si="0"/>
        <v xml:space="preserve"> </v>
      </c>
    </row>
    <row r="17" spans="1:6" ht="18" customHeight="1">
      <c r="A17" s="65">
        <v>9</v>
      </c>
      <c r="B17" s="67" t="s">
        <v>57</v>
      </c>
      <c r="C17" s="79" t="s">
        <v>37</v>
      </c>
      <c r="D17" s="80"/>
      <c r="E17" s="81"/>
      <c r="F17" s="58" t="str">
        <f t="shared" si="0"/>
        <v xml:space="preserve"> </v>
      </c>
    </row>
    <row r="18" spans="1:6" ht="18" customHeight="1">
      <c r="A18" s="82">
        <v>10</v>
      </c>
      <c r="B18" s="83" t="s">
        <v>40</v>
      </c>
      <c r="C18" s="79" t="s">
        <v>37</v>
      </c>
      <c r="D18" s="80"/>
      <c r="E18" s="81"/>
      <c r="F18" s="58" t="str">
        <f t="shared" si="0"/>
        <v xml:space="preserve"> </v>
      </c>
    </row>
    <row r="19" spans="1:6" ht="18" customHeight="1">
      <c r="A19" s="82">
        <v>11</v>
      </c>
      <c r="B19" s="83" t="s">
        <v>41</v>
      </c>
      <c r="C19" s="79" t="s">
        <v>37</v>
      </c>
      <c r="D19" s="80"/>
      <c r="E19" s="81"/>
      <c r="F19" s="58" t="str">
        <f t="shared" si="0"/>
        <v xml:space="preserve"> </v>
      </c>
    </row>
    <row r="20" spans="1:6" ht="18" customHeight="1">
      <c r="A20" s="82">
        <v>12</v>
      </c>
      <c r="B20" s="67" t="s">
        <v>58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8" customHeight="1">
      <c r="A21" s="65">
        <v>13</v>
      </c>
      <c r="B21" s="67" t="s">
        <v>42</v>
      </c>
      <c r="C21" s="79" t="s">
        <v>37</v>
      </c>
      <c r="D21" s="80"/>
      <c r="E21" s="81"/>
      <c r="F21" s="58"/>
    </row>
    <row r="22" spans="1:6" ht="18" customHeight="1">
      <c r="A22" s="59">
        <v>14</v>
      </c>
      <c r="B22" s="67" t="s">
        <v>59</v>
      </c>
      <c r="C22" s="79" t="s">
        <v>37</v>
      </c>
      <c r="D22" s="80"/>
      <c r="E22" s="81"/>
      <c r="F22" s="58"/>
    </row>
    <row r="23" spans="1:6" ht="18" customHeight="1">
      <c r="A23" s="65">
        <v>15</v>
      </c>
      <c r="B23" s="67" t="s">
        <v>158</v>
      </c>
      <c r="C23" s="79" t="s">
        <v>37</v>
      </c>
      <c r="D23" s="80"/>
      <c r="E23" s="81"/>
      <c r="F23" s="58" t="str">
        <f t="shared" ref="F23:F29" si="1">IF(D23=0," ",(E23/D23))</f>
        <v xml:space="preserve"> </v>
      </c>
    </row>
    <row r="24" spans="1:6" ht="18" customHeight="1">
      <c r="A24" s="82">
        <v>16</v>
      </c>
      <c r="B24" s="83" t="s">
        <v>43</v>
      </c>
      <c r="C24" s="79" t="s">
        <v>37</v>
      </c>
      <c r="D24" s="69"/>
      <c r="E24" s="70"/>
      <c r="F24" s="64" t="str">
        <f t="shared" si="1"/>
        <v xml:space="preserve"> </v>
      </c>
    </row>
    <row r="25" spans="1:6" ht="18" customHeight="1">
      <c r="A25" s="59">
        <v>17</v>
      </c>
      <c r="B25" s="83" t="s">
        <v>41</v>
      </c>
      <c r="C25" s="79" t="s">
        <v>37</v>
      </c>
      <c r="D25" s="69"/>
      <c r="E25" s="70"/>
      <c r="F25" s="64" t="str">
        <f t="shared" si="1"/>
        <v xml:space="preserve"> </v>
      </c>
    </row>
    <row r="26" spans="1:6" ht="18" customHeight="1">
      <c r="A26" s="59">
        <v>18</v>
      </c>
      <c r="B26" s="83" t="s">
        <v>44</v>
      </c>
      <c r="C26" s="79" t="s">
        <v>37</v>
      </c>
      <c r="D26" s="56"/>
      <c r="E26" s="57"/>
      <c r="F26" s="58" t="str">
        <f t="shared" si="1"/>
        <v xml:space="preserve"> </v>
      </c>
    </row>
    <row r="27" spans="1:6" ht="18" customHeight="1">
      <c r="A27" s="59">
        <v>19</v>
      </c>
      <c r="B27" s="84" t="s">
        <v>61</v>
      </c>
      <c r="C27" s="79" t="s">
        <v>37</v>
      </c>
      <c r="D27" s="85"/>
      <c r="E27" s="86"/>
      <c r="F27" s="64" t="str">
        <f t="shared" si="1"/>
        <v xml:space="preserve"> </v>
      </c>
    </row>
    <row r="28" spans="1:6" ht="18" customHeight="1">
      <c r="A28" s="59">
        <v>20</v>
      </c>
      <c r="B28" s="84" t="s">
        <v>62</v>
      </c>
      <c r="C28" s="79" t="s">
        <v>37</v>
      </c>
      <c r="D28" s="85"/>
      <c r="E28" s="86"/>
      <c r="F28" s="64" t="str">
        <f t="shared" si="1"/>
        <v xml:space="preserve"> </v>
      </c>
    </row>
    <row r="29" spans="1:6" ht="18" customHeight="1" thickBot="1">
      <c r="A29" s="113">
        <v>21</v>
      </c>
      <c r="B29" s="87" t="s">
        <v>64</v>
      </c>
      <c r="C29" s="88" t="s">
        <v>37</v>
      </c>
      <c r="D29" s="114"/>
      <c r="E29" s="115"/>
      <c r="F29" s="76" t="str">
        <f t="shared" si="1"/>
        <v xml:space="preserve"> </v>
      </c>
    </row>
    <row r="30" spans="1:6">
      <c r="A30" s="102"/>
      <c r="B30" s="102"/>
      <c r="C30" s="27"/>
      <c r="D30" s="102"/>
      <c r="E30" s="31"/>
      <c r="F30" s="104"/>
    </row>
    <row r="31" spans="1:6">
      <c r="A31" s="97" t="s">
        <v>47</v>
      </c>
      <c r="B31" s="195"/>
    </row>
    <row r="32" spans="1:6" ht="15.75">
      <c r="A32" s="196" t="s">
        <v>159</v>
      </c>
      <c r="B32" s="195"/>
      <c r="F32" s="104"/>
    </row>
    <row r="33" spans="1:5" ht="15.75">
      <c r="A33" s="97" t="s">
        <v>156</v>
      </c>
      <c r="B33" s="101"/>
      <c r="C33" s="197"/>
      <c r="D33" s="197"/>
      <c r="E33" s="198"/>
    </row>
    <row r="34" spans="1:5">
      <c r="A34" s="97"/>
      <c r="B34" s="97" t="s">
        <v>157</v>
      </c>
    </row>
    <row r="35" spans="1:5">
      <c r="B35" s="102"/>
      <c r="D35" s="102"/>
    </row>
    <row r="37" spans="1:5">
      <c r="A37" s="102" t="s">
        <v>50</v>
      </c>
      <c r="C37" s="27" t="s">
        <v>51</v>
      </c>
      <c r="E37" s="31" t="s">
        <v>52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3:G43"/>
  <sheetViews>
    <sheetView workbookViewId="0">
      <selection activeCell="G19" sqref="G19"/>
    </sheetView>
  </sheetViews>
  <sheetFormatPr defaultRowHeight="12.75"/>
  <cols>
    <col min="1" max="1" width="3.85546875" style="158" customWidth="1"/>
    <col min="2" max="2" width="36.28515625" style="158" customWidth="1"/>
    <col min="3" max="3" width="15.85546875" style="158" customWidth="1"/>
    <col min="4" max="4" width="14.85546875" style="158" customWidth="1"/>
    <col min="5" max="5" width="17" style="158" customWidth="1"/>
    <col min="6" max="16384" width="9.140625" style="158"/>
  </cols>
  <sheetData>
    <row r="3" spans="1:5">
      <c r="A3" s="199" t="s">
        <v>160</v>
      </c>
    </row>
    <row r="5" spans="1:5">
      <c r="A5" s="158" t="s">
        <v>123</v>
      </c>
    </row>
    <row r="6" spans="1:5">
      <c r="E6" s="199"/>
    </row>
    <row r="7" spans="1:5" ht="13.5" thickBot="1">
      <c r="E7" s="159" t="s">
        <v>161</v>
      </c>
    </row>
    <row r="8" spans="1:5" ht="13.5" thickBot="1">
      <c r="B8" s="162"/>
      <c r="C8" s="902" t="s">
        <v>162</v>
      </c>
      <c r="D8" s="903"/>
      <c r="E8" s="200" t="s">
        <v>11</v>
      </c>
    </row>
    <row r="9" spans="1:5" ht="26.25" thickBot="1">
      <c r="A9" s="201" t="s">
        <v>163</v>
      </c>
      <c r="B9" s="202" t="s">
        <v>164</v>
      </c>
      <c r="C9" s="201" t="s">
        <v>165</v>
      </c>
      <c r="D9" s="201" t="s">
        <v>166</v>
      </c>
      <c r="E9" s="203" t="s">
        <v>167</v>
      </c>
    </row>
    <row r="10" spans="1:5" ht="15.95" customHeight="1" thickBot="1">
      <c r="A10" s="204">
        <v>1</v>
      </c>
      <c r="B10" s="202" t="s">
        <v>168</v>
      </c>
      <c r="C10" s="205"/>
      <c r="D10" s="205"/>
      <c r="E10" s="178"/>
    </row>
    <row r="11" spans="1:5" ht="15.95" customHeight="1">
      <c r="A11" s="204">
        <v>2</v>
      </c>
      <c r="B11" s="206" t="s">
        <v>169</v>
      </c>
      <c r="C11" s="172"/>
      <c r="D11" s="207"/>
      <c r="E11" s="172"/>
    </row>
    <row r="12" spans="1:5" ht="15.95" customHeight="1">
      <c r="A12" s="204">
        <v>3</v>
      </c>
      <c r="B12" s="208" t="s">
        <v>170</v>
      </c>
      <c r="C12" s="173"/>
      <c r="D12" s="209"/>
      <c r="E12" s="173"/>
    </row>
    <row r="13" spans="1:5" ht="15.95" customHeight="1">
      <c r="A13" s="204">
        <v>4</v>
      </c>
      <c r="B13" s="208" t="s">
        <v>171</v>
      </c>
      <c r="C13" s="173"/>
      <c r="D13" s="209"/>
      <c r="E13" s="173"/>
    </row>
    <row r="14" spans="1:5" ht="15.95" customHeight="1">
      <c r="A14" s="204">
        <v>5</v>
      </c>
      <c r="B14" s="208" t="s">
        <v>172</v>
      </c>
      <c r="C14" s="173"/>
      <c r="D14" s="209"/>
      <c r="E14" s="173"/>
    </row>
    <row r="15" spans="1:5" ht="15.95" customHeight="1" thickBot="1">
      <c r="A15" s="204">
        <v>6</v>
      </c>
      <c r="B15" s="210" t="s">
        <v>173</v>
      </c>
      <c r="C15" s="176"/>
      <c r="D15" s="211"/>
      <c r="E15" s="176"/>
    </row>
    <row r="16" spans="1:5" ht="15.95" customHeight="1" thickBot="1">
      <c r="A16" s="212">
        <v>7</v>
      </c>
      <c r="B16" s="202" t="s">
        <v>174</v>
      </c>
      <c r="C16" s="205"/>
      <c r="D16" s="213"/>
      <c r="E16" s="167"/>
    </row>
    <row r="17" spans="1:7" ht="15.95" customHeight="1" thickBot="1">
      <c r="A17" s="162"/>
    </row>
    <row r="18" spans="1:7" ht="15.95" customHeight="1">
      <c r="A18" s="214">
        <v>8</v>
      </c>
      <c r="B18" s="215" t="s">
        <v>175</v>
      </c>
      <c r="C18" s="216"/>
      <c r="D18" s="217"/>
      <c r="E18" s="218"/>
    </row>
    <row r="19" spans="1:7" ht="26.25" customHeight="1">
      <c r="A19" s="204">
        <v>9</v>
      </c>
      <c r="B19" s="219" t="s">
        <v>176</v>
      </c>
      <c r="C19" s="173"/>
      <c r="D19" s="209"/>
      <c r="E19" s="169"/>
      <c r="G19" s="256"/>
    </row>
    <row r="20" spans="1:7" ht="15.95" customHeight="1">
      <c r="A20" s="204">
        <v>10</v>
      </c>
      <c r="B20" s="208" t="s">
        <v>177</v>
      </c>
      <c r="C20" s="173"/>
      <c r="D20" s="209"/>
      <c r="E20" s="169"/>
    </row>
    <row r="21" spans="1:7" ht="15.95" customHeight="1">
      <c r="A21" s="204">
        <v>11</v>
      </c>
      <c r="B21" s="208" t="s">
        <v>178</v>
      </c>
      <c r="C21" s="173"/>
      <c r="D21" s="209"/>
      <c r="E21" s="169"/>
    </row>
    <row r="22" spans="1:7" ht="15.95" customHeight="1" thickBot="1">
      <c r="A22" s="204">
        <v>12</v>
      </c>
      <c r="B22" s="220" t="s">
        <v>179</v>
      </c>
      <c r="C22" s="187"/>
      <c r="D22" s="221"/>
      <c r="E22" s="188"/>
    </row>
    <row r="23" spans="1:7" ht="15.95" customHeight="1" thickBot="1">
      <c r="A23" s="212">
        <v>13</v>
      </c>
      <c r="B23" s="222" t="s">
        <v>180</v>
      </c>
      <c r="C23" s="205"/>
      <c r="D23" s="213"/>
      <c r="E23" s="167"/>
    </row>
    <row r="24" spans="1:7" ht="27.75" customHeight="1" thickBot="1">
      <c r="A24" s="162"/>
      <c r="C24" s="223"/>
      <c r="D24" s="224"/>
      <c r="E24" s="223"/>
    </row>
    <row r="25" spans="1:7" ht="15.95" customHeight="1" thickBot="1">
      <c r="A25" s="225">
        <v>14</v>
      </c>
      <c r="B25" s="226" t="s">
        <v>181</v>
      </c>
      <c r="C25" s="167"/>
      <c r="D25" s="227"/>
      <c r="E25" s="227"/>
    </row>
    <row r="27" spans="1:7">
      <c r="B27" s="228"/>
    </row>
    <row r="28" spans="1:7">
      <c r="A28" s="158" t="s">
        <v>182</v>
      </c>
      <c r="C28" s="158" t="s">
        <v>183</v>
      </c>
      <c r="D28" s="158" t="s">
        <v>149</v>
      </c>
    </row>
    <row r="34" spans="1:2">
      <c r="B34" s="229" t="s">
        <v>184</v>
      </c>
    </row>
    <row r="35" spans="1:2">
      <c r="B35" s="229" t="s">
        <v>185</v>
      </c>
    </row>
    <row r="36" spans="1:2">
      <c r="B36" s="229" t="s">
        <v>186</v>
      </c>
    </row>
    <row r="37" spans="1:2">
      <c r="B37" s="229" t="s">
        <v>187</v>
      </c>
    </row>
    <row r="38" spans="1:2">
      <c r="B38" s="229" t="s">
        <v>188</v>
      </c>
    </row>
    <row r="39" spans="1:2">
      <c r="B39" s="229" t="s">
        <v>189</v>
      </c>
    </row>
    <row r="40" spans="1:2">
      <c r="B40" s="229" t="s">
        <v>190</v>
      </c>
    </row>
    <row r="41" spans="1:2">
      <c r="A41" s="162"/>
      <c r="B41" s="228"/>
    </row>
    <row r="42" spans="1:2">
      <c r="A42" s="162"/>
      <c r="B42" s="228"/>
    </row>
    <row r="43" spans="1:2">
      <c r="A43" s="162"/>
    </row>
  </sheetData>
  <mergeCells count="1">
    <mergeCell ref="C8:D8"/>
  </mergeCells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37"/>
  <sheetViews>
    <sheetView workbookViewId="0">
      <selection activeCell="C4" sqref="C4"/>
    </sheetView>
  </sheetViews>
  <sheetFormatPr defaultRowHeight="12.75"/>
  <cols>
    <col min="1" max="1" width="2.42578125" style="158" customWidth="1"/>
    <col min="2" max="2" width="41" style="158" customWidth="1"/>
    <col min="3" max="3" width="13.85546875" style="158" customWidth="1"/>
    <col min="4" max="4" width="15.140625" style="158" customWidth="1"/>
    <col min="5" max="5" width="16.42578125" style="158" customWidth="1"/>
    <col min="6" max="16384" width="9.140625" style="158"/>
  </cols>
  <sheetData>
    <row r="2" spans="1:10" ht="15.75">
      <c r="A2" s="157" t="s">
        <v>129</v>
      </c>
    </row>
    <row r="4" spans="1:10">
      <c r="A4" s="158" t="s">
        <v>123</v>
      </c>
      <c r="C4" s="256" t="s">
        <v>206</v>
      </c>
    </row>
    <row r="5" spans="1:10">
      <c r="E5" s="159" t="s">
        <v>130</v>
      </c>
    </row>
    <row r="6" spans="1:10" ht="13.5" thickBot="1">
      <c r="A6" s="160" t="s">
        <v>131</v>
      </c>
      <c r="E6" s="161" t="s">
        <v>11</v>
      </c>
    </row>
    <row r="7" spans="1:10" ht="13.5" thickBot="1">
      <c r="C7" s="904" t="s">
        <v>132</v>
      </c>
      <c r="D7" s="905"/>
      <c r="E7" s="906"/>
    </row>
    <row r="8" spans="1:10" ht="12.75" customHeight="1">
      <c r="A8" s="907"/>
      <c r="B8" s="909" t="s">
        <v>133</v>
      </c>
      <c r="C8" s="911" t="s">
        <v>134</v>
      </c>
      <c r="D8" s="913" t="s">
        <v>135</v>
      </c>
      <c r="E8" s="914"/>
      <c r="F8" s="162"/>
      <c r="G8" s="162"/>
      <c r="H8" s="162"/>
      <c r="I8" s="162"/>
      <c r="J8" s="162"/>
    </row>
    <row r="9" spans="1:10" ht="26.25" thickBot="1">
      <c r="A9" s="908"/>
      <c r="B9" s="910"/>
      <c r="C9" s="912" t="s">
        <v>136</v>
      </c>
      <c r="D9" s="163" t="s">
        <v>137</v>
      </c>
      <c r="E9" s="164" t="s">
        <v>138</v>
      </c>
      <c r="F9" s="162"/>
      <c r="G9" s="162"/>
      <c r="H9" s="162"/>
      <c r="I9" s="162"/>
      <c r="J9" s="162"/>
    </row>
    <row r="10" spans="1:10" ht="17.100000000000001" customHeight="1" thickBot="1">
      <c r="A10" s="165">
        <v>1</v>
      </c>
      <c r="B10" s="166" t="s">
        <v>139</v>
      </c>
      <c r="C10" s="167"/>
      <c r="D10" s="168"/>
      <c r="E10" s="169"/>
    </row>
    <row r="11" spans="1:10" ht="17.100000000000001" customHeight="1">
      <c r="A11" s="170"/>
      <c r="B11" s="171" t="s">
        <v>140</v>
      </c>
      <c r="C11" s="172"/>
      <c r="D11" s="173"/>
      <c r="E11" s="169"/>
    </row>
    <row r="12" spans="1:10" ht="17.100000000000001" customHeight="1">
      <c r="A12" s="170"/>
      <c r="B12" s="174"/>
      <c r="C12" s="173"/>
      <c r="D12" s="173"/>
      <c r="E12" s="169"/>
    </row>
    <row r="13" spans="1:10" ht="17.100000000000001" customHeight="1">
      <c r="A13" s="170"/>
      <c r="B13" s="174"/>
      <c r="C13" s="173"/>
      <c r="D13" s="173"/>
      <c r="E13" s="169"/>
    </row>
    <row r="14" spans="1:10" ht="17.100000000000001" customHeight="1">
      <c r="A14" s="170"/>
      <c r="B14" s="174"/>
      <c r="C14" s="173"/>
      <c r="D14" s="173"/>
      <c r="E14" s="169"/>
    </row>
    <row r="15" spans="1:10" ht="17.100000000000001" customHeight="1" thickBot="1">
      <c r="A15" s="170"/>
      <c r="B15" s="175"/>
      <c r="C15" s="176"/>
      <c r="D15" s="173"/>
      <c r="E15" s="169"/>
    </row>
    <row r="16" spans="1:10" ht="17.100000000000001" customHeight="1" thickBot="1">
      <c r="A16" s="165">
        <v>2</v>
      </c>
      <c r="B16" s="177" t="s">
        <v>141</v>
      </c>
      <c r="C16" s="178"/>
      <c r="D16" s="179"/>
      <c r="E16" s="169"/>
    </row>
    <row r="17" spans="1:5" ht="17.100000000000001" customHeight="1">
      <c r="A17" s="170"/>
      <c r="B17" s="171" t="s">
        <v>142</v>
      </c>
      <c r="C17" s="172"/>
      <c r="D17" s="173"/>
      <c r="E17" s="169"/>
    </row>
    <row r="18" spans="1:5" ht="17.100000000000001" customHeight="1">
      <c r="A18" s="170"/>
      <c r="B18" s="174"/>
      <c r="C18" s="173"/>
      <c r="D18" s="173"/>
      <c r="E18" s="169"/>
    </row>
    <row r="19" spans="1:5" ht="17.100000000000001" customHeight="1">
      <c r="A19" s="170"/>
      <c r="B19" s="174"/>
      <c r="C19" s="173"/>
      <c r="D19" s="173"/>
      <c r="E19" s="169"/>
    </row>
    <row r="20" spans="1:5" ht="17.100000000000001" customHeight="1">
      <c r="A20" s="170"/>
      <c r="B20" s="174"/>
      <c r="C20" s="173"/>
      <c r="D20" s="173"/>
      <c r="E20" s="169"/>
    </row>
    <row r="21" spans="1:5" ht="17.100000000000001" customHeight="1" thickBot="1">
      <c r="A21" s="170"/>
      <c r="B21" s="175"/>
      <c r="C21" s="176"/>
      <c r="D21" s="173"/>
      <c r="E21" s="169"/>
    </row>
    <row r="22" spans="1:5" ht="17.100000000000001" customHeight="1" thickBot="1">
      <c r="A22" s="165">
        <v>3</v>
      </c>
      <c r="B22" s="177" t="s">
        <v>143</v>
      </c>
      <c r="C22" s="178"/>
      <c r="D22" s="179"/>
      <c r="E22" s="169"/>
    </row>
    <row r="23" spans="1:5" ht="17.100000000000001" customHeight="1">
      <c r="A23" s="170"/>
      <c r="B23" s="171" t="s">
        <v>144</v>
      </c>
      <c r="C23" s="172"/>
      <c r="D23" s="173"/>
      <c r="E23" s="169"/>
    </row>
    <row r="24" spans="1:5" ht="17.100000000000001" customHeight="1">
      <c r="A24" s="170"/>
      <c r="B24" s="174"/>
      <c r="C24" s="173"/>
      <c r="D24" s="173"/>
      <c r="E24" s="169"/>
    </row>
    <row r="25" spans="1:5" ht="17.100000000000001" customHeight="1">
      <c r="A25" s="170"/>
      <c r="B25" s="174"/>
      <c r="C25" s="173"/>
      <c r="D25" s="173"/>
      <c r="E25" s="169"/>
    </row>
    <row r="26" spans="1:5" ht="17.100000000000001" customHeight="1">
      <c r="A26" s="170"/>
      <c r="B26" s="174"/>
      <c r="C26" s="173"/>
      <c r="D26" s="173"/>
      <c r="E26" s="169"/>
    </row>
    <row r="27" spans="1:5" ht="17.100000000000001" customHeight="1" thickBot="1">
      <c r="A27" s="170"/>
      <c r="B27" s="175"/>
      <c r="C27" s="176"/>
      <c r="D27" s="173"/>
      <c r="E27" s="169"/>
    </row>
    <row r="28" spans="1:5" ht="17.100000000000001" customHeight="1" thickBot="1">
      <c r="A28" s="165">
        <v>4</v>
      </c>
      <c r="B28" s="177" t="s">
        <v>145</v>
      </c>
      <c r="C28" s="178"/>
      <c r="D28" s="179"/>
      <c r="E28" s="169"/>
    </row>
    <row r="29" spans="1:5" ht="17.100000000000001" customHeight="1" thickBot="1">
      <c r="A29" s="170"/>
      <c r="B29" s="180"/>
      <c r="C29" s="181"/>
      <c r="D29" s="173"/>
      <c r="E29" s="169"/>
    </row>
    <row r="30" spans="1:5" ht="17.100000000000001" customHeight="1" thickBot="1">
      <c r="A30" s="165">
        <v>5</v>
      </c>
      <c r="B30" s="177" t="s">
        <v>146</v>
      </c>
      <c r="C30" s="178"/>
      <c r="D30" s="179"/>
      <c r="E30" s="169"/>
    </row>
    <row r="31" spans="1:5" ht="17.100000000000001" customHeight="1">
      <c r="A31" s="182"/>
      <c r="B31" s="183"/>
      <c r="C31" s="181"/>
      <c r="D31" s="176"/>
      <c r="E31" s="184"/>
    </row>
    <row r="32" spans="1:5" ht="17.100000000000001" customHeight="1" thickBot="1">
      <c r="A32" s="185"/>
      <c r="B32" s="186" t="s">
        <v>147</v>
      </c>
      <c r="C32" s="187"/>
      <c r="D32" s="187"/>
      <c r="E32" s="188"/>
    </row>
    <row r="35" spans="2:4">
      <c r="B35" s="158" t="s">
        <v>148</v>
      </c>
      <c r="C35" s="158" t="s">
        <v>51</v>
      </c>
      <c r="D35" s="158" t="s">
        <v>149</v>
      </c>
    </row>
    <row r="37" spans="2:4" ht="18" customHeight="1"/>
  </sheetData>
  <mergeCells count="5">
    <mergeCell ref="C7:E7"/>
    <mergeCell ref="A8:A9"/>
    <mergeCell ref="B8:B9"/>
    <mergeCell ref="C8:C9"/>
    <mergeCell ref="D8:E8"/>
  </mergeCells>
  <phoneticPr fontId="3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30"/>
  <sheetViews>
    <sheetView zoomScaleNormal="100" workbookViewId="0">
      <selection activeCell="A31" sqref="A31"/>
    </sheetView>
  </sheetViews>
  <sheetFormatPr defaultRowHeight="12.75"/>
  <cols>
    <col min="1" max="1" width="7.42578125" style="251" customWidth="1"/>
    <col min="2" max="2" width="9.140625" style="251"/>
    <col min="3" max="3" width="16.140625" style="251" customWidth="1"/>
    <col min="4" max="4" width="10" style="251" customWidth="1"/>
    <col min="5" max="9" width="8.7109375" style="251" customWidth="1"/>
    <col min="10" max="16384" width="9.140625" style="251"/>
  </cols>
  <sheetData>
    <row r="5" spans="1:9">
      <c r="I5" s="331" t="s">
        <v>389</v>
      </c>
    </row>
    <row r="7" spans="1:9" ht="15.75">
      <c r="A7" s="250" t="s">
        <v>379</v>
      </c>
    </row>
    <row r="9" spans="1:9">
      <c r="A9" s="758"/>
      <c r="B9" s="758"/>
    </row>
    <row r="10" spans="1:9">
      <c r="A10" s="231" t="s">
        <v>584</v>
      </c>
      <c r="B10" s="231"/>
    </row>
    <row r="11" spans="1:9" ht="13.5" thickBot="1">
      <c r="H11" s="394" t="s">
        <v>411</v>
      </c>
      <c r="I11" s="394"/>
    </row>
    <row r="12" spans="1:9" ht="12.75" customHeight="1">
      <c r="A12" s="915" t="s">
        <v>226</v>
      </c>
      <c r="B12" s="923" t="s">
        <v>225</v>
      </c>
      <c r="C12" s="924"/>
      <c r="D12" s="375" t="s">
        <v>227</v>
      </c>
      <c r="E12" s="918" t="s">
        <v>475</v>
      </c>
      <c r="F12" s="919"/>
      <c r="G12" s="391" t="s">
        <v>477</v>
      </c>
      <c r="H12" s="392" t="s">
        <v>227</v>
      </c>
      <c r="I12" s="385" t="s">
        <v>478</v>
      </c>
    </row>
    <row r="13" spans="1:9">
      <c r="A13" s="916"/>
      <c r="B13" s="925"/>
      <c r="C13" s="926"/>
      <c r="D13" s="376" t="s">
        <v>198</v>
      </c>
      <c r="E13" s="378" t="s">
        <v>474</v>
      </c>
      <c r="F13" s="380" t="s">
        <v>476</v>
      </c>
      <c r="G13" s="382" t="s">
        <v>127</v>
      </c>
      <c r="H13" s="393" t="s">
        <v>286</v>
      </c>
      <c r="I13" s="386" t="s">
        <v>199</v>
      </c>
    </row>
    <row r="14" spans="1:9" ht="13.5" thickBot="1">
      <c r="A14" s="917"/>
      <c r="B14" s="927"/>
      <c r="C14" s="928"/>
      <c r="D14" s="377" t="s">
        <v>200</v>
      </c>
      <c r="E14" s="379" t="s">
        <v>198</v>
      </c>
      <c r="F14" s="381" t="s">
        <v>198</v>
      </c>
      <c r="G14" s="383" t="s">
        <v>201</v>
      </c>
      <c r="H14" s="384" t="s">
        <v>201</v>
      </c>
      <c r="I14" s="387" t="s">
        <v>202</v>
      </c>
    </row>
    <row r="15" spans="1:9" ht="15.75" customHeight="1">
      <c r="A15" s="304">
        <v>1</v>
      </c>
      <c r="B15" s="307" t="s">
        <v>203</v>
      </c>
      <c r="C15" s="308"/>
      <c r="D15" s="312">
        <v>25.812999999999999</v>
      </c>
      <c r="E15" s="307">
        <v>0</v>
      </c>
      <c r="F15" s="642">
        <v>0</v>
      </c>
      <c r="G15" s="315">
        <v>8815812</v>
      </c>
      <c r="H15" s="312">
        <v>28460</v>
      </c>
      <c r="I15" s="315">
        <v>12.12</v>
      </c>
    </row>
    <row r="16" spans="1:9" ht="15.75" customHeight="1">
      <c r="A16" s="305">
        <v>2</v>
      </c>
      <c r="B16" s="309" t="s">
        <v>204</v>
      </c>
      <c r="C16" s="253"/>
      <c r="D16" s="313"/>
      <c r="E16" s="310"/>
      <c r="F16" s="253"/>
      <c r="G16" s="316"/>
      <c r="H16" s="313"/>
      <c r="I16" s="316"/>
    </row>
    <row r="17" spans="1:11" ht="15.75" customHeight="1">
      <c r="A17" s="305">
        <v>3</v>
      </c>
      <c r="B17" s="370" t="s">
        <v>272</v>
      </c>
      <c r="C17" s="253"/>
      <c r="D17" s="313"/>
      <c r="E17" s="310"/>
      <c r="F17" s="253"/>
      <c r="G17" s="316"/>
      <c r="H17" s="313"/>
      <c r="I17" s="316"/>
    </row>
    <row r="18" spans="1:11" ht="15.75" customHeight="1">
      <c r="A18" s="305">
        <v>4</v>
      </c>
      <c r="B18" s="371" t="s">
        <v>273</v>
      </c>
      <c r="C18" s="311"/>
      <c r="D18" s="313"/>
      <c r="E18" s="310"/>
      <c r="F18" s="253"/>
      <c r="G18" s="316"/>
      <c r="H18" s="313"/>
      <c r="I18" s="316"/>
    </row>
    <row r="19" spans="1:11" ht="15.75" customHeight="1">
      <c r="A19" s="305">
        <v>5</v>
      </c>
      <c r="B19" s="371" t="s">
        <v>205</v>
      </c>
      <c r="C19" s="311"/>
      <c r="D19" s="313">
        <v>2</v>
      </c>
      <c r="E19" s="310">
        <v>0</v>
      </c>
      <c r="F19" s="253">
        <v>0</v>
      </c>
      <c r="G19" s="316">
        <v>466515</v>
      </c>
      <c r="H19" s="313">
        <v>19438</v>
      </c>
      <c r="I19" s="316">
        <v>9.5</v>
      </c>
    </row>
    <row r="20" spans="1:11" ht="15.75" customHeight="1">
      <c r="A20" s="305">
        <v>6</v>
      </c>
      <c r="B20" s="310" t="s">
        <v>317</v>
      </c>
      <c r="C20" s="311"/>
      <c r="D20" s="313">
        <v>4.085</v>
      </c>
      <c r="E20" s="310">
        <v>0</v>
      </c>
      <c r="F20" s="253">
        <v>0</v>
      </c>
      <c r="G20" s="316">
        <v>526372</v>
      </c>
      <c r="H20" s="313">
        <v>10738</v>
      </c>
      <c r="I20" s="316">
        <v>2.5</v>
      </c>
    </row>
    <row r="21" spans="1:11" ht="15.75" customHeight="1">
      <c r="A21" s="305">
        <v>7</v>
      </c>
      <c r="B21" s="370" t="s">
        <v>274</v>
      </c>
      <c r="C21" s="253"/>
      <c r="D21" s="313"/>
      <c r="E21" s="310"/>
      <c r="F21" s="253"/>
      <c r="G21" s="316"/>
      <c r="H21" s="313"/>
      <c r="I21" s="316"/>
      <c r="K21" s="303"/>
    </row>
    <row r="22" spans="1:11" ht="15.75" customHeight="1" thickBot="1">
      <c r="A22" s="306">
        <v>8</v>
      </c>
      <c r="B22" s="372" t="s">
        <v>275</v>
      </c>
      <c r="C22" s="254"/>
      <c r="D22" s="314">
        <v>7.484</v>
      </c>
      <c r="E22" s="641">
        <v>0</v>
      </c>
      <c r="F22" s="643">
        <v>0</v>
      </c>
      <c r="G22" s="317">
        <v>1046753</v>
      </c>
      <c r="H22" s="314">
        <v>11655</v>
      </c>
      <c r="I22" s="317">
        <v>5.125</v>
      </c>
    </row>
    <row r="23" spans="1:11">
      <c r="A23" s="920" t="s">
        <v>150</v>
      </c>
      <c r="B23" s="929"/>
      <c r="C23" s="930"/>
      <c r="D23" s="922">
        <v>39.381999999999998</v>
      </c>
      <c r="E23" s="929">
        <v>0</v>
      </c>
      <c r="F23" s="933">
        <v>0</v>
      </c>
      <c r="G23" s="922">
        <v>10855452</v>
      </c>
      <c r="H23" s="922" t="s">
        <v>23</v>
      </c>
      <c r="I23" s="922" t="s">
        <v>23</v>
      </c>
    </row>
    <row r="24" spans="1:11" ht="13.5" thickBot="1">
      <c r="A24" s="921"/>
      <c r="B24" s="931"/>
      <c r="C24" s="932"/>
      <c r="D24" s="729"/>
      <c r="E24" s="931"/>
      <c r="F24" s="934"/>
      <c r="G24" s="729"/>
      <c r="H24" s="729"/>
      <c r="I24" s="729"/>
    </row>
    <row r="25" spans="1:11">
      <c r="B25" s="255" t="s">
        <v>128</v>
      </c>
    </row>
    <row r="26" spans="1:11">
      <c r="B26" s="332" t="s">
        <v>266</v>
      </c>
    </row>
    <row r="27" spans="1:11">
      <c r="B27" s="590" t="s">
        <v>412</v>
      </c>
    </row>
    <row r="28" spans="1:11">
      <c r="B28" s="251" t="s">
        <v>314</v>
      </c>
    </row>
    <row r="30" spans="1:11">
      <c r="A30" s="252" t="s">
        <v>585</v>
      </c>
      <c r="C30" s="252"/>
      <c r="D30" s="252"/>
      <c r="E30" s="252"/>
      <c r="F30" s="252"/>
      <c r="G30" s="252"/>
      <c r="H30" s="252"/>
      <c r="I30" s="252"/>
    </row>
  </sheetData>
  <mergeCells count="12">
    <mergeCell ref="I23:I24"/>
    <mergeCell ref="B23:C24"/>
    <mergeCell ref="D23:D24"/>
    <mergeCell ref="E23:E24"/>
    <mergeCell ref="F23:F24"/>
    <mergeCell ref="G23:G24"/>
    <mergeCell ref="A9:B9"/>
    <mergeCell ref="A12:A14"/>
    <mergeCell ref="E12:F12"/>
    <mergeCell ref="A23:A24"/>
    <mergeCell ref="H23:H24"/>
    <mergeCell ref="B12:C14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39" sqref="B39"/>
    </sheetView>
  </sheetViews>
  <sheetFormatPr defaultRowHeight="12.75"/>
  <cols>
    <col min="1" max="1" width="5.28515625" style="257" customWidth="1"/>
    <col min="2" max="2" width="9.7109375" style="257" customWidth="1"/>
    <col min="3" max="3" width="37.42578125" style="257" customWidth="1"/>
    <col min="4" max="4" width="26.7109375" style="257" customWidth="1"/>
    <col min="5" max="16384" width="9.140625" style="257"/>
  </cols>
  <sheetData>
    <row r="1" spans="2:10">
      <c r="D1" s="289" t="s">
        <v>278</v>
      </c>
    </row>
    <row r="3" spans="2:10" ht="18">
      <c r="B3" s="935" t="s">
        <v>413</v>
      </c>
      <c r="C3" s="936"/>
      <c r="D3" s="936"/>
      <c r="E3" s="231"/>
    </row>
    <row r="5" spans="2:10">
      <c r="D5" s="258"/>
    </row>
    <row r="7" spans="2:10" ht="13.5" thickBot="1"/>
    <row r="8" spans="2:10" ht="16.5" customHeight="1" thickBot="1">
      <c r="B8" s="318" t="s">
        <v>226</v>
      </c>
      <c r="C8" s="281" t="s">
        <v>210</v>
      </c>
      <c r="D8" s="282" t="s">
        <v>37</v>
      </c>
      <c r="J8" s="258"/>
    </row>
    <row r="9" spans="2:10">
      <c r="B9" s="277">
        <v>1</v>
      </c>
      <c r="C9" s="284" t="s">
        <v>211</v>
      </c>
      <c r="D9" s="717">
        <v>4727</v>
      </c>
      <c r="J9" s="258"/>
    </row>
    <row r="10" spans="2:10">
      <c r="B10" s="268">
        <v>2</v>
      </c>
      <c r="C10" s="273" t="s">
        <v>212</v>
      </c>
      <c r="D10" s="718">
        <v>1877</v>
      </c>
      <c r="E10" s="266"/>
      <c r="F10" s="266"/>
      <c r="G10" s="266"/>
      <c r="H10" s="266"/>
      <c r="I10" s="267"/>
      <c r="J10" s="264"/>
    </row>
    <row r="11" spans="2:10">
      <c r="B11" s="268">
        <v>3</v>
      </c>
      <c r="C11" s="272" t="s">
        <v>218</v>
      </c>
      <c r="D11" s="718">
        <v>2850</v>
      </c>
      <c r="E11" s="266"/>
      <c r="F11" s="266"/>
      <c r="G11" s="266"/>
      <c r="H11" s="266"/>
      <c r="I11" s="264"/>
      <c r="J11" s="264"/>
    </row>
    <row r="12" spans="2:10">
      <c r="B12" s="268">
        <v>4</v>
      </c>
      <c r="C12" s="283" t="s">
        <v>219</v>
      </c>
      <c r="D12" s="719"/>
      <c r="E12" s="259"/>
      <c r="F12" s="259"/>
      <c r="G12" s="259"/>
      <c r="H12" s="259"/>
      <c r="I12" s="259"/>
      <c r="J12" s="259"/>
    </row>
    <row r="13" spans="2:10">
      <c r="B13" s="268">
        <v>5</v>
      </c>
      <c r="C13" s="283" t="s">
        <v>220</v>
      </c>
      <c r="D13" s="719"/>
      <c r="E13" s="259"/>
      <c r="F13" s="259"/>
      <c r="G13" s="259"/>
      <c r="H13" s="259"/>
      <c r="I13" s="259"/>
      <c r="J13" s="259"/>
    </row>
    <row r="14" spans="2:10">
      <c r="B14" s="268">
        <v>6</v>
      </c>
      <c r="C14" s="283" t="s">
        <v>221</v>
      </c>
      <c r="D14" s="719"/>
      <c r="E14" s="259"/>
      <c r="F14" s="259"/>
      <c r="G14" s="259"/>
      <c r="H14" s="259"/>
      <c r="I14" s="259"/>
      <c r="J14" s="259"/>
    </row>
    <row r="15" spans="2:10" ht="13.5" thickBot="1">
      <c r="B15" s="285">
        <v>7</v>
      </c>
      <c r="C15" s="286" t="s">
        <v>213</v>
      </c>
      <c r="D15" s="720">
        <v>0</v>
      </c>
      <c r="E15" s="259"/>
      <c r="F15" s="259"/>
      <c r="G15" s="259"/>
      <c r="H15" s="259"/>
      <c r="I15" s="259"/>
      <c r="J15" s="259"/>
    </row>
    <row r="16" spans="2:10" ht="13.5" thickBot="1">
      <c r="B16" s="280">
        <v>8</v>
      </c>
      <c r="C16" s="287" t="s">
        <v>150</v>
      </c>
      <c r="D16" s="721">
        <v>4727</v>
      </c>
      <c r="E16" s="259"/>
      <c r="F16" s="259"/>
      <c r="G16" s="259"/>
      <c r="H16" s="259"/>
      <c r="I16" s="259"/>
      <c r="J16" s="259"/>
    </row>
    <row r="17" spans="1:10">
      <c r="B17" s="277">
        <v>9</v>
      </c>
      <c r="C17" s="278" t="s">
        <v>214</v>
      </c>
      <c r="D17" s="279"/>
      <c r="E17" s="259"/>
      <c r="F17" s="259"/>
      <c r="G17" s="259"/>
      <c r="H17" s="259"/>
      <c r="I17" s="259"/>
      <c r="J17" s="259"/>
    </row>
    <row r="18" spans="1:10" ht="13.5" thickBot="1">
      <c r="B18" s="269">
        <v>10</v>
      </c>
      <c r="C18" s="270" t="s">
        <v>215</v>
      </c>
      <c r="D18" s="271"/>
      <c r="E18" s="259"/>
      <c r="F18" s="259"/>
      <c r="G18" s="259"/>
      <c r="H18" s="259"/>
      <c r="I18" s="259"/>
      <c r="J18" s="259"/>
    </row>
    <row r="19" spans="1:10">
      <c r="B19" s="264"/>
      <c r="C19" s="259"/>
      <c r="D19" s="259"/>
      <c r="E19" s="259"/>
      <c r="F19" s="259"/>
      <c r="G19" s="259"/>
      <c r="H19" s="259"/>
      <c r="I19" s="259"/>
      <c r="J19" s="259"/>
    </row>
    <row r="20" spans="1:10">
      <c r="B20" s="264" t="s">
        <v>216</v>
      </c>
      <c r="C20" s="260"/>
      <c r="D20" s="259"/>
      <c r="E20" s="259"/>
      <c r="F20" s="259"/>
      <c r="G20" s="259"/>
      <c r="H20" s="259"/>
      <c r="I20" s="259"/>
      <c r="J20" s="259"/>
    </row>
    <row r="21" spans="1:10">
      <c r="B21" s="264"/>
      <c r="C21" s="259"/>
      <c r="D21" s="259"/>
      <c r="E21" s="259"/>
      <c r="F21" s="259"/>
      <c r="G21" s="259"/>
      <c r="H21" s="259"/>
      <c r="I21" s="259"/>
      <c r="J21" s="259"/>
    </row>
    <row r="22" spans="1:10">
      <c r="A22" s="275" t="s">
        <v>217</v>
      </c>
      <c r="B22" s="230"/>
      <c r="C22" s="230"/>
      <c r="D22" s="231"/>
      <c r="E22" s="259"/>
      <c r="F22" s="259"/>
      <c r="G22" s="259"/>
      <c r="H22" s="259"/>
      <c r="I22" s="265"/>
      <c r="J22" s="259"/>
    </row>
    <row r="23" spans="1:10">
      <c r="A23" s="276"/>
      <c r="B23" s="758" t="s">
        <v>279</v>
      </c>
      <c r="C23" s="758"/>
      <c r="D23" s="231"/>
      <c r="E23" s="259"/>
      <c r="F23" s="259"/>
      <c r="G23" s="259"/>
      <c r="H23" s="259"/>
      <c r="I23" s="259"/>
      <c r="J23" s="259"/>
    </row>
    <row r="24" spans="1:10">
      <c r="A24" s="274"/>
      <c r="B24" s="275" t="s">
        <v>280</v>
      </c>
      <c r="C24" s="230"/>
      <c r="D24" s="231"/>
      <c r="E24" s="259"/>
      <c r="F24" s="259"/>
      <c r="G24" s="259"/>
      <c r="H24" s="259"/>
      <c r="I24" s="259"/>
      <c r="J24" s="259"/>
    </row>
    <row r="25" spans="1:10">
      <c r="A25" s="275"/>
      <c r="B25" s="732" t="s">
        <v>281</v>
      </c>
      <c r="C25" s="732"/>
      <c r="D25" s="231"/>
      <c r="E25" s="259"/>
      <c r="F25" s="259"/>
      <c r="G25" s="259"/>
      <c r="H25" s="259"/>
      <c r="I25" s="259"/>
      <c r="J25" s="259"/>
    </row>
    <row r="26" spans="1:10">
      <c r="B26" s="288" t="s">
        <v>282</v>
      </c>
    </row>
    <row r="27" spans="1:10">
      <c r="B27" s="288" t="s">
        <v>283</v>
      </c>
    </row>
    <row r="29" spans="1:10">
      <c r="B29" s="288" t="s">
        <v>284</v>
      </c>
    </row>
    <row r="32" spans="1:10">
      <c r="B32" s="288" t="s">
        <v>604</v>
      </c>
    </row>
    <row r="34" spans="2:2">
      <c r="B34" s="288" t="s">
        <v>586</v>
      </c>
    </row>
    <row r="36" spans="2:2">
      <c r="B36" s="288" t="s">
        <v>588</v>
      </c>
    </row>
    <row r="38" spans="2:2">
      <c r="B38" s="288" t="s">
        <v>593</v>
      </c>
    </row>
  </sheetData>
  <mergeCells count="3">
    <mergeCell ref="B25:C25"/>
    <mergeCell ref="B23:C23"/>
    <mergeCell ref="B3:D3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0"/>
  <sheetViews>
    <sheetView topLeftCell="A12" workbookViewId="0">
      <selection activeCell="G50" sqref="G50"/>
    </sheetView>
  </sheetViews>
  <sheetFormatPr defaultRowHeight="12.75"/>
  <cols>
    <col min="1" max="1" width="10.140625" customWidth="1"/>
    <col min="2" max="2" width="9" customWidth="1"/>
    <col min="4" max="4" width="8" customWidth="1"/>
    <col min="6" max="6" width="9.140625" customWidth="1"/>
    <col min="7" max="7" width="9.85546875" customWidth="1"/>
    <col min="8" max="8" width="9.5703125" customWidth="1"/>
    <col min="9" max="9" width="17.140625" hidden="1" customWidth="1"/>
    <col min="10" max="10" width="12.5703125" customWidth="1"/>
  </cols>
  <sheetData>
    <row r="1" spans="1:10" ht="12.95" customHeight="1"/>
    <row r="2" spans="1:10" ht="12.95" customHeight="1"/>
    <row r="3" spans="1:10" ht="12.95" customHeight="1">
      <c r="A3" s="939"/>
      <c r="B3" s="939"/>
      <c r="C3" s="939"/>
      <c r="D3" s="939"/>
      <c r="E3" s="939"/>
      <c r="F3" s="939"/>
      <c r="G3" s="939"/>
      <c r="H3" s="939"/>
      <c r="I3" s="939"/>
      <c r="J3" t="s">
        <v>490</v>
      </c>
    </row>
    <row r="4" spans="1:10" ht="12.95" customHeight="1">
      <c r="A4" s="432"/>
    </row>
    <row r="5" spans="1:10" ht="12.95" customHeight="1">
      <c r="A5" s="941"/>
      <c r="B5" s="941"/>
      <c r="C5" s="941"/>
      <c r="D5" s="941"/>
      <c r="E5" s="941"/>
      <c r="F5" s="941"/>
      <c r="G5" s="941"/>
      <c r="H5" s="941"/>
      <c r="I5" s="941"/>
    </row>
    <row r="6" spans="1:10" ht="12.95" customHeight="1">
      <c r="A6" s="940" t="s">
        <v>563</v>
      </c>
      <c r="B6" s="940"/>
      <c r="C6" s="940"/>
      <c r="D6" s="940"/>
      <c r="E6" s="940"/>
      <c r="F6" s="940"/>
      <c r="G6" s="940"/>
      <c r="H6" s="940"/>
      <c r="I6" s="940"/>
    </row>
    <row r="7" spans="1:10" ht="12.95" customHeight="1">
      <c r="A7" s="433"/>
    </row>
    <row r="8" spans="1:10" ht="12.95" customHeight="1">
      <c r="A8" s="943" t="s">
        <v>564</v>
      </c>
      <c r="B8" s="758"/>
      <c r="C8" s="758"/>
      <c r="D8" s="758"/>
      <c r="E8" s="758"/>
      <c r="F8" s="758"/>
      <c r="G8" s="758"/>
      <c r="H8" s="758"/>
      <c r="I8" s="758"/>
    </row>
    <row r="9" spans="1:10" ht="12.95" customHeight="1">
      <c r="A9" s="437" t="s">
        <v>336</v>
      </c>
      <c r="B9" s="942">
        <v>60884762</v>
      </c>
      <c r="C9" s="748"/>
    </row>
    <row r="10" spans="1:10" ht="12.95" customHeight="1">
      <c r="A10" s="432"/>
    </row>
    <row r="11" spans="1:10" ht="12.95" customHeight="1">
      <c r="A11" s="432"/>
    </row>
    <row r="12" spans="1:10" ht="12.95" customHeight="1">
      <c r="A12" s="432"/>
    </row>
    <row r="13" spans="1:10" ht="12.95" customHeight="1">
      <c r="A13" s="434" t="s">
        <v>337</v>
      </c>
    </row>
    <row r="14" spans="1:10" ht="12.95" customHeight="1">
      <c r="A14" s="435" t="s">
        <v>338</v>
      </c>
    </row>
    <row r="15" spans="1:10" ht="12.95" customHeight="1">
      <c r="A15" s="435" t="s">
        <v>565</v>
      </c>
    </row>
    <row r="16" spans="1:10" ht="12.95" customHeight="1">
      <c r="A16" s="435" t="s">
        <v>566</v>
      </c>
    </row>
    <row r="17" spans="1:9" ht="12.95" customHeight="1">
      <c r="A17" s="435" t="s">
        <v>339</v>
      </c>
    </row>
    <row r="18" spans="1:9" ht="12.95" customHeight="1">
      <c r="B18" s="657" t="s">
        <v>567</v>
      </c>
      <c r="C18" s="438"/>
      <c r="D18" s="438"/>
      <c r="E18" s="438"/>
      <c r="F18" s="438"/>
      <c r="G18" s="438"/>
      <c r="H18" s="438"/>
      <c r="I18" s="438"/>
    </row>
    <row r="19" spans="1:9" ht="12.95" customHeight="1">
      <c r="A19" s="4"/>
      <c r="B19" s="432" t="s">
        <v>568</v>
      </c>
    </row>
    <row r="20" spans="1:9" s="4" customFormat="1" ht="12.95" customHeight="1">
      <c r="A20"/>
      <c r="B20" s="432" t="s">
        <v>346</v>
      </c>
      <c r="C20"/>
      <c r="D20"/>
      <c r="E20"/>
      <c r="F20"/>
      <c r="G20"/>
      <c r="H20"/>
      <c r="I20"/>
    </row>
    <row r="21" spans="1:9" ht="12.95" customHeight="1">
      <c r="A21" s="4"/>
      <c r="B21" t="s">
        <v>570</v>
      </c>
    </row>
    <row r="22" spans="1:9" ht="12.95" customHeight="1">
      <c r="A22" s="4"/>
      <c r="B22" t="s">
        <v>569</v>
      </c>
    </row>
    <row r="23" spans="1:9" ht="12.95" customHeight="1">
      <c r="A23" s="435" t="s">
        <v>340</v>
      </c>
    </row>
    <row r="24" spans="1:9" ht="12.95" customHeight="1">
      <c r="B24" s="432" t="s">
        <v>573</v>
      </c>
      <c r="C24" s="25"/>
      <c r="D24" s="25"/>
      <c r="E24" s="25"/>
    </row>
    <row r="25" spans="1:9" ht="12.95" customHeight="1">
      <c r="B25" s="432" t="s">
        <v>571</v>
      </c>
      <c r="C25" s="25"/>
      <c r="D25" s="25"/>
      <c r="E25" s="25"/>
    </row>
    <row r="26" spans="1:9" ht="12.95" customHeight="1">
      <c r="B26" s="432" t="s">
        <v>572</v>
      </c>
      <c r="C26" s="25"/>
      <c r="D26" s="25"/>
      <c r="E26" s="25"/>
    </row>
    <row r="27" spans="1:9" ht="12.95" customHeight="1">
      <c r="A27" s="435" t="s">
        <v>341</v>
      </c>
    </row>
    <row r="28" spans="1:9" ht="12.95" customHeight="1">
      <c r="B28" s="657" t="s">
        <v>342</v>
      </c>
      <c r="C28" s="231"/>
      <c r="D28" s="231"/>
      <c r="E28" s="231"/>
      <c r="F28" s="231"/>
      <c r="G28" s="231"/>
    </row>
    <row r="29" spans="1:9" ht="12.95" customHeight="1">
      <c r="A29" s="435" t="s">
        <v>343</v>
      </c>
    </row>
    <row r="30" spans="1:9" ht="12.95" customHeight="1">
      <c r="A30" s="435" t="s">
        <v>344</v>
      </c>
      <c r="B30" s="657" t="s">
        <v>574</v>
      </c>
    </row>
    <row r="31" spans="1:9" ht="12.95" customHeight="1">
      <c r="B31" s="436"/>
    </row>
    <row r="33" spans="1:9" ht="15">
      <c r="A33" s="434" t="s">
        <v>345</v>
      </c>
    </row>
    <row r="34" spans="1:9" ht="15">
      <c r="A34" s="434"/>
      <c r="B34" s="432" t="s">
        <v>575</v>
      </c>
      <c r="C34" s="439"/>
      <c r="D34" s="439"/>
      <c r="E34" s="439"/>
      <c r="F34" s="439"/>
      <c r="G34" s="439"/>
      <c r="H34" s="439"/>
      <c r="I34" s="439"/>
    </row>
    <row r="35" spans="1:9" ht="15">
      <c r="A35" s="434"/>
    </row>
    <row r="36" spans="1:9" ht="15">
      <c r="A36" s="434"/>
    </row>
    <row r="37" spans="1:9" ht="15">
      <c r="A37" s="434" t="s">
        <v>576</v>
      </c>
    </row>
    <row r="38" spans="1:9" ht="15">
      <c r="A38" s="434"/>
      <c r="B38" s="657" t="s">
        <v>578</v>
      </c>
      <c r="C38" s="439"/>
      <c r="D38" s="439"/>
      <c r="E38" s="439"/>
      <c r="F38" s="439"/>
      <c r="G38" s="439"/>
      <c r="H38" s="439"/>
      <c r="I38" s="439"/>
    </row>
    <row r="39" spans="1:9" ht="15">
      <c r="B39" s="436"/>
    </row>
    <row r="40" spans="1:9" ht="15">
      <c r="B40" s="436"/>
    </row>
    <row r="41" spans="1:9">
      <c r="B41" s="4" t="s">
        <v>577</v>
      </c>
    </row>
    <row r="42" spans="1:9">
      <c r="B42" s="4" t="s">
        <v>579</v>
      </c>
      <c r="C42" s="4"/>
      <c r="D42" s="4"/>
      <c r="E42" s="4"/>
    </row>
    <row r="45" spans="1:9">
      <c r="B45" s="231"/>
    </row>
    <row r="46" spans="1:9" ht="15">
      <c r="A46" s="937" t="s">
        <v>580</v>
      </c>
      <c r="B46" s="937"/>
      <c r="C46" s="758"/>
      <c r="D46" s="758"/>
    </row>
    <row r="48" spans="1:9" ht="13.5">
      <c r="A48" s="938" t="s">
        <v>581</v>
      </c>
      <c r="B48" s="758"/>
      <c r="C48" s="758"/>
    </row>
    <row r="50" spans="1:1">
      <c r="A50" t="s">
        <v>582</v>
      </c>
    </row>
  </sheetData>
  <mergeCells count="7">
    <mergeCell ref="A46:D46"/>
    <mergeCell ref="A48:C48"/>
    <mergeCell ref="A3:I3"/>
    <mergeCell ref="A6:I6"/>
    <mergeCell ref="A5:I5"/>
    <mergeCell ref="B9:C9"/>
    <mergeCell ref="A8:I8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G43" sqref="G43"/>
    </sheetView>
  </sheetViews>
  <sheetFormatPr defaultRowHeight="12.75"/>
  <cols>
    <col min="1" max="1" width="5.140625" customWidth="1"/>
    <col min="2" max="2" width="53.28515625" customWidth="1"/>
    <col min="3" max="3" width="16.5703125" hidden="1" customWidth="1"/>
    <col min="4" max="4" width="19.85546875" customWidth="1"/>
    <col min="5" max="8" width="10.7109375" customWidth="1"/>
  </cols>
  <sheetData>
    <row r="1" spans="1:10" ht="15.75">
      <c r="A1" s="731" t="s">
        <v>10</v>
      </c>
      <c r="B1" s="758"/>
      <c r="C1" s="758"/>
      <c r="D1" s="758"/>
      <c r="E1" s="2"/>
      <c r="G1" s="2"/>
      <c r="H1" s="2"/>
      <c r="I1" s="2"/>
      <c r="J1" s="3" t="s">
        <v>391</v>
      </c>
    </row>
    <row r="2" spans="1:10">
      <c r="A2" s="758" t="s">
        <v>584</v>
      </c>
      <c r="B2" s="758"/>
      <c r="C2" s="2"/>
      <c r="D2" s="2"/>
      <c r="E2" s="2"/>
      <c r="F2" s="2"/>
      <c r="G2" s="2"/>
      <c r="H2" s="2"/>
      <c r="I2" s="18"/>
      <c r="J2" s="3"/>
    </row>
    <row r="3" spans="1:10" ht="13.5" thickBot="1">
      <c r="G3" s="450"/>
      <c r="H3" s="450"/>
      <c r="J3" s="452" t="s">
        <v>370</v>
      </c>
    </row>
    <row r="4" spans="1:10" ht="15" customHeight="1" thickBot="1">
      <c r="A4" s="743" t="s">
        <v>226</v>
      </c>
      <c r="B4" s="759" t="s">
        <v>222</v>
      </c>
      <c r="C4" s="558"/>
      <c r="D4" s="743" t="s">
        <v>383</v>
      </c>
      <c r="E4" s="741" t="s">
        <v>432</v>
      </c>
      <c r="F4" s="742"/>
      <c r="G4" s="741" t="s">
        <v>433</v>
      </c>
      <c r="H4" s="742"/>
      <c r="I4" s="722" t="s">
        <v>431</v>
      </c>
      <c r="J4" s="739" t="s">
        <v>431</v>
      </c>
    </row>
    <row r="5" spans="1:10" ht="24.75" thickBot="1">
      <c r="A5" s="728"/>
      <c r="B5" s="760"/>
      <c r="C5" s="559"/>
      <c r="D5" s="728"/>
      <c r="E5" s="544" t="s">
        <v>429</v>
      </c>
      <c r="F5" s="544" t="s">
        <v>430</v>
      </c>
      <c r="G5" s="544" t="s">
        <v>429</v>
      </c>
      <c r="H5" s="544" t="s">
        <v>430</v>
      </c>
      <c r="I5" s="729"/>
      <c r="J5" s="740"/>
    </row>
    <row r="6" spans="1:10" ht="10.5" customHeight="1" thickBot="1">
      <c r="A6" s="729"/>
      <c r="B6" s="761"/>
      <c r="C6" s="560"/>
      <c r="D6" s="729"/>
      <c r="E6" s="453">
        <v>1</v>
      </c>
      <c r="F6" s="545">
        <v>2</v>
      </c>
      <c r="G6" s="453">
        <v>3</v>
      </c>
      <c r="H6" s="545">
        <v>4</v>
      </c>
      <c r="I6" s="546" t="s">
        <v>393</v>
      </c>
      <c r="J6" s="545" t="s">
        <v>394</v>
      </c>
    </row>
    <row r="7" spans="1:10" ht="12.75" customHeight="1">
      <c r="A7" s="564">
        <v>1</v>
      </c>
      <c r="B7" s="569" t="s">
        <v>435</v>
      </c>
      <c r="C7" s="559"/>
      <c r="D7" s="564" t="s">
        <v>365</v>
      </c>
      <c r="E7" s="604">
        <v>3302820.77</v>
      </c>
      <c r="F7" s="660">
        <v>245650</v>
      </c>
      <c r="G7" s="660">
        <v>3454735.79</v>
      </c>
      <c r="H7" s="660">
        <v>232186</v>
      </c>
      <c r="I7" s="575">
        <f>IF(E7&gt;0,G7/E7,"")</f>
        <v>1.0459955385347779</v>
      </c>
      <c r="J7" s="584">
        <f>IF(F7&gt;0,H7/F7,"")</f>
        <v>0.94519031141868515</v>
      </c>
    </row>
    <row r="8" spans="1:10" ht="12.75" customHeight="1">
      <c r="A8" s="565">
        <v>2</v>
      </c>
      <c r="B8" s="570" t="s">
        <v>434</v>
      </c>
      <c r="C8" s="561"/>
      <c r="D8" s="565">
        <v>501</v>
      </c>
      <c r="E8" s="605">
        <v>2262055.4700000002</v>
      </c>
      <c r="F8" s="661">
        <v>217630</v>
      </c>
      <c r="G8" s="661">
        <v>2378844.09</v>
      </c>
      <c r="H8" s="661">
        <v>203062</v>
      </c>
      <c r="I8" s="576">
        <f t="shared" ref="I8:I35" si="0">IF(E8&gt;0,G8/E8,"")</f>
        <v>1.0516294235702361</v>
      </c>
      <c r="J8" s="639">
        <f t="shared" ref="J8:J35" si="1">IF(F8&gt;0,H8/F8,"")</f>
        <v>0.93306069935211133</v>
      </c>
    </row>
    <row r="9" spans="1:10">
      <c r="A9" s="566">
        <v>3</v>
      </c>
      <c r="B9" s="571" t="s">
        <v>12</v>
      </c>
      <c r="C9" s="562"/>
      <c r="D9" s="566"/>
      <c r="E9" s="605">
        <v>41168.5</v>
      </c>
      <c r="F9" s="662"/>
      <c r="G9" s="661"/>
      <c r="H9" s="578"/>
      <c r="I9" s="576">
        <f t="shared" si="0"/>
        <v>0</v>
      </c>
      <c r="J9" s="639" t="str">
        <f t="shared" si="1"/>
        <v/>
      </c>
    </row>
    <row r="10" spans="1:10">
      <c r="A10" s="566">
        <v>4</v>
      </c>
      <c r="B10" s="571" t="s">
        <v>13</v>
      </c>
      <c r="C10" s="563"/>
      <c r="D10" s="566"/>
      <c r="E10" s="605">
        <v>2001290.57</v>
      </c>
      <c r="F10" s="661">
        <v>217630</v>
      </c>
      <c r="G10" s="661">
        <v>2105360.88</v>
      </c>
      <c r="H10" s="661">
        <v>188500</v>
      </c>
      <c r="I10" s="576">
        <f t="shared" si="0"/>
        <v>1.0520015991480935</v>
      </c>
      <c r="J10" s="639">
        <f t="shared" si="1"/>
        <v>0.86614896843266098</v>
      </c>
    </row>
    <row r="11" spans="1:10">
      <c r="A11" s="566">
        <v>5</v>
      </c>
      <c r="B11" s="571" t="s">
        <v>436</v>
      </c>
      <c r="C11" s="562"/>
      <c r="D11" s="566">
        <v>502</v>
      </c>
      <c r="E11" s="605">
        <v>1040765.3</v>
      </c>
      <c r="F11" s="661">
        <v>28020</v>
      </c>
      <c r="G11" s="661">
        <v>1075891.7</v>
      </c>
      <c r="H11" s="661">
        <v>29124</v>
      </c>
      <c r="I11" s="576">
        <f t="shared" si="0"/>
        <v>1.033750548754844</v>
      </c>
      <c r="J11" s="639">
        <f t="shared" si="1"/>
        <v>1.0394004282655247</v>
      </c>
    </row>
    <row r="12" spans="1:10">
      <c r="A12" s="566">
        <v>6</v>
      </c>
      <c r="B12" s="571" t="s">
        <v>14</v>
      </c>
      <c r="C12" s="562"/>
      <c r="D12" s="566"/>
      <c r="E12" s="605">
        <v>127158</v>
      </c>
      <c r="F12" s="661">
        <v>6000</v>
      </c>
      <c r="G12" s="661">
        <v>129449</v>
      </c>
      <c r="H12" s="661">
        <v>6000</v>
      </c>
      <c r="I12" s="576">
        <f t="shared" si="0"/>
        <v>1.0180169552839775</v>
      </c>
      <c r="J12" s="639">
        <f t="shared" si="1"/>
        <v>1</v>
      </c>
    </row>
    <row r="13" spans="1:10">
      <c r="A13" s="566">
        <v>7</v>
      </c>
      <c r="B13" s="571" t="s">
        <v>15</v>
      </c>
      <c r="C13" s="562"/>
      <c r="D13" s="566"/>
      <c r="E13" s="605"/>
      <c r="F13" s="661"/>
      <c r="G13" s="661"/>
      <c r="H13" s="578"/>
      <c r="I13" s="576" t="str">
        <f t="shared" si="0"/>
        <v/>
      </c>
      <c r="J13" s="639" t="str">
        <f t="shared" si="1"/>
        <v/>
      </c>
    </row>
    <row r="14" spans="1:10">
      <c r="A14" s="566">
        <v>8</v>
      </c>
      <c r="B14" s="571" t="s">
        <v>16</v>
      </c>
      <c r="C14" s="562"/>
      <c r="D14" s="566"/>
      <c r="E14" s="605">
        <v>513531</v>
      </c>
      <c r="F14" s="661">
        <v>8000</v>
      </c>
      <c r="G14" s="661">
        <v>548759</v>
      </c>
      <c r="H14" s="661">
        <v>8000</v>
      </c>
      <c r="I14" s="576">
        <f t="shared" si="0"/>
        <v>1.0685995587413417</v>
      </c>
      <c r="J14" s="639">
        <f t="shared" si="1"/>
        <v>1</v>
      </c>
    </row>
    <row r="15" spans="1:10">
      <c r="A15" s="566">
        <v>9</v>
      </c>
      <c r="B15" s="571" t="s">
        <v>17</v>
      </c>
      <c r="C15" s="562"/>
      <c r="D15" s="566"/>
      <c r="E15" s="605">
        <v>400076.3</v>
      </c>
      <c r="F15" s="661">
        <v>14020</v>
      </c>
      <c r="G15" s="661">
        <v>397683.7</v>
      </c>
      <c r="H15" s="661">
        <v>15124</v>
      </c>
      <c r="I15" s="576">
        <f t="shared" si="0"/>
        <v>0.99401964075352633</v>
      </c>
      <c r="J15" s="639">
        <f t="shared" si="1"/>
        <v>1.0787446504992868</v>
      </c>
    </row>
    <row r="16" spans="1:10">
      <c r="A16" s="566">
        <v>10</v>
      </c>
      <c r="B16" s="572" t="s">
        <v>437</v>
      </c>
      <c r="C16" s="562" t="s">
        <v>18</v>
      </c>
      <c r="D16" s="566">
        <v>503.50400000000002</v>
      </c>
      <c r="E16" s="605"/>
      <c r="F16" s="661"/>
      <c r="G16" s="661"/>
      <c r="H16" s="578"/>
      <c r="I16" s="576" t="str">
        <f t="shared" si="0"/>
        <v/>
      </c>
      <c r="J16" s="639" t="str">
        <f t="shared" si="1"/>
        <v/>
      </c>
    </row>
    <row r="17" spans="1:10">
      <c r="A17" s="566">
        <v>11</v>
      </c>
      <c r="B17" s="572" t="s">
        <v>438</v>
      </c>
      <c r="C17" s="562"/>
      <c r="D17" s="566" t="s">
        <v>366</v>
      </c>
      <c r="E17" s="605"/>
      <c r="F17" s="661"/>
      <c r="G17" s="661"/>
      <c r="H17" s="578"/>
      <c r="I17" s="576" t="str">
        <f t="shared" si="0"/>
        <v/>
      </c>
      <c r="J17" s="639" t="str">
        <f t="shared" si="1"/>
        <v/>
      </c>
    </row>
    <row r="18" spans="1:10">
      <c r="A18" s="566">
        <v>12</v>
      </c>
      <c r="B18" s="571" t="s">
        <v>439</v>
      </c>
      <c r="C18" s="562"/>
      <c r="D18" s="566" t="s">
        <v>19</v>
      </c>
      <c r="E18" s="605">
        <v>935875.47</v>
      </c>
      <c r="F18" s="661">
        <v>14010</v>
      </c>
      <c r="G18" s="661">
        <v>860999.13</v>
      </c>
      <c r="H18" s="661">
        <v>14562</v>
      </c>
      <c r="I18" s="576">
        <f t="shared" si="0"/>
        <v>0.91999326577071205</v>
      </c>
      <c r="J18" s="639">
        <f t="shared" si="1"/>
        <v>1.0394004282655247</v>
      </c>
    </row>
    <row r="19" spans="1:10">
      <c r="A19" s="566">
        <v>13</v>
      </c>
      <c r="B19" s="571" t="s">
        <v>318</v>
      </c>
      <c r="C19" s="562"/>
      <c r="D19" s="566">
        <v>511</v>
      </c>
      <c r="E19" s="605">
        <v>385201.56</v>
      </c>
      <c r="F19" s="661">
        <v>14010</v>
      </c>
      <c r="G19" s="661">
        <v>154215.85</v>
      </c>
      <c r="H19" s="661">
        <v>14562</v>
      </c>
      <c r="I19" s="576">
        <f t="shared" si="0"/>
        <v>0.40035105257621489</v>
      </c>
      <c r="J19" s="639">
        <f t="shared" si="1"/>
        <v>1.0394004282655247</v>
      </c>
    </row>
    <row r="20" spans="1:10">
      <c r="A20" s="566">
        <v>14</v>
      </c>
      <c r="B20" s="571" t="s">
        <v>367</v>
      </c>
      <c r="C20" s="562"/>
      <c r="D20" s="566">
        <v>512</v>
      </c>
      <c r="E20" s="605">
        <v>20877</v>
      </c>
      <c r="F20" s="661"/>
      <c r="G20" s="661">
        <v>47555</v>
      </c>
      <c r="H20" s="578"/>
      <c r="I20" s="576">
        <f t="shared" si="0"/>
        <v>2.2778655937155721</v>
      </c>
      <c r="J20" s="639" t="str">
        <f t="shared" si="1"/>
        <v/>
      </c>
    </row>
    <row r="21" spans="1:10">
      <c r="A21" s="566">
        <v>15</v>
      </c>
      <c r="B21" s="571" t="s">
        <v>319</v>
      </c>
      <c r="C21" s="562"/>
      <c r="D21" s="566">
        <v>518</v>
      </c>
      <c r="E21" s="605"/>
      <c r="F21" s="661"/>
      <c r="G21" s="661"/>
      <c r="H21" s="578"/>
      <c r="I21" s="576" t="str">
        <f t="shared" si="0"/>
        <v/>
      </c>
      <c r="J21" s="639" t="str">
        <f t="shared" si="1"/>
        <v/>
      </c>
    </row>
    <row r="22" spans="1:10">
      <c r="A22" s="566">
        <v>16</v>
      </c>
      <c r="B22" s="571" t="s">
        <v>320</v>
      </c>
      <c r="C22" s="562"/>
      <c r="D22" s="566">
        <v>518</v>
      </c>
      <c r="E22" s="605">
        <v>35340.81</v>
      </c>
      <c r="F22" s="661"/>
      <c r="G22" s="661">
        <v>21439.42</v>
      </c>
      <c r="H22" s="578"/>
      <c r="I22" s="576">
        <f t="shared" si="0"/>
        <v>0.60664766879989451</v>
      </c>
      <c r="J22" s="639" t="str">
        <f t="shared" si="1"/>
        <v/>
      </c>
    </row>
    <row r="23" spans="1:10">
      <c r="A23" s="566">
        <v>17</v>
      </c>
      <c r="B23" s="571" t="s">
        <v>440</v>
      </c>
      <c r="C23" s="562"/>
      <c r="D23" s="566" t="s">
        <v>20</v>
      </c>
      <c r="E23" s="605">
        <v>14589669.66</v>
      </c>
      <c r="F23" s="661">
        <v>147903</v>
      </c>
      <c r="G23" s="661">
        <v>14948755.380000001</v>
      </c>
      <c r="H23" s="661">
        <v>138339</v>
      </c>
      <c r="I23" s="576">
        <f t="shared" si="0"/>
        <v>1.0246123269661473</v>
      </c>
      <c r="J23" s="639">
        <f t="shared" si="1"/>
        <v>0.93533599724143524</v>
      </c>
    </row>
    <row r="24" spans="1:10">
      <c r="A24" s="566">
        <v>18</v>
      </c>
      <c r="B24" s="573" t="s">
        <v>328</v>
      </c>
      <c r="C24" s="562"/>
      <c r="D24" s="611">
        <v>521</v>
      </c>
      <c r="E24" s="605">
        <v>10717743</v>
      </c>
      <c r="F24" s="661"/>
      <c r="G24" s="661">
        <v>11117544</v>
      </c>
      <c r="H24" s="578"/>
      <c r="I24" s="576">
        <f t="shared" si="0"/>
        <v>1.0373027231572916</v>
      </c>
      <c r="J24" s="639" t="str">
        <f t="shared" si="1"/>
        <v/>
      </c>
    </row>
    <row r="25" spans="1:10">
      <c r="A25" s="566">
        <v>19</v>
      </c>
      <c r="B25" s="571" t="s">
        <v>448</v>
      </c>
      <c r="C25" s="562"/>
      <c r="D25" s="566">
        <v>524.52499999999998</v>
      </c>
      <c r="E25" s="605">
        <v>3632911</v>
      </c>
      <c r="F25" s="661"/>
      <c r="G25" s="661">
        <v>3663705.1</v>
      </c>
      <c r="H25" s="578"/>
      <c r="I25" s="576">
        <f t="shared" si="0"/>
        <v>1.008476425654248</v>
      </c>
      <c r="J25" s="639" t="str">
        <f t="shared" si="1"/>
        <v/>
      </c>
    </row>
    <row r="26" spans="1:10">
      <c r="A26" s="566">
        <v>20</v>
      </c>
      <c r="B26" s="571" t="s">
        <v>380</v>
      </c>
      <c r="C26" s="562"/>
      <c r="D26" s="566">
        <v>527</v>
      </c>
      <c r="E26" s="605">
        <v>15202</v>
      </c>
      <c r="F26" s="661"/>
      <c r="G26" s="661">
        <v>8613</v>
      </c>
      <c r="H26" s="578"/>
      <c r="I26" s="576">
        <f t="shared" si="0"/>
        <v>0.56657018813314042</v>
      </c>
      <c r="J26" s="639" t="str">
        <f t="shared" si="1"/>
        <v/>
      </c>
    </row>
    <row r="27" spans="1:10">
      <c r="A27" s="566">
        <v>21</v>
      </c>
      <c r="B27" s="571" t="s">
        <v>381</v>
      </c>
      <c r="C27" s="562"/>
      <c r="D27" s="566">
        <v>527</v>
      </c>
      <c r="E27" s="605">
        <v>14806</v>
      </c>
      <c r="F27" s="661"/>
      <c r="G27" s="661">
        <v>10536</v>
      </c>
      <c r="H27" s="578"/>
      <c r="I27" s="576">
        <f t="shared" si="0"/>
        <v>0.71160340402539513</v>
      </c>
      <c r="J27" s="639" t="str">
        <f t="shared" si="1"/>
        <v/>
      </c>
    </row>
    <row r="28" spans="1:10">
      <c r="A28" s="566">
        <v>22</v>
      </c>
      <c r="B28" s="571" t="s">
        <v>382</v>
      </c>
      <c r="C28" s="562"/>
      <c r="D28" s="566">
        <v>527</v>
      </c>
      <c r="E28" s="605">
        <v>106077.43</v>
      </c>
      <c r="F28" s="661"/>
      <c r="G28" s="661">
        <v>108066.04</v>
      </c>
      <c r="H28" s="578"/>
      <c r="I28" s="576">
        <f t="shared" si="0"/>
        <v>1.0187467777075669</v>
      </c>
      <c r="J28" s="639" t="str">
        <f t="shared" si="1"/>
        <v/>
      </c>
    </row>
    <row r="29" spans="1:10">
      <c r="A29" s="566">
        <v>23</v>
      </c>
      <c r="B29" s="571" t="s">
        <v>441</v>
      </c>
      <c r="C29" s="562"/>
      <c r="D29" s="566" t="s">
        <v>21</v>
      </c>
      <c r="E29" s="605"/>
      <c r="F29" s="662"/>
      <c r="G29" s="661"/>
      <c r="H29" s="578"/>
      <c r="I29" s="576" t="str">
        <f t="shared" si="0"/>
        <v/>
      </c>
      <c r="J29" s="639" t="str">
        <f t="shared" si="1"/>
        <v/>
      </c>
    </row>
    <row r="30" spans="1:10">
      <c r="A30" s="566">
        <v>24</v>
      </c>
      <c r="B30" s="571" t="s">
        <v>442</v>
      </c>
      <c r="C30" s="562"/>
      <c r="D30" s="566" t="s">
        <v>335</v>
      </c>
      <c r="E30" s="605">
        <v>74075</v>
      </c>
      <c r="F30" s="662"/>
      <c r="G30" s="661">
        <v>53696.36</v>
      </c>
      <c r="H30" s="578"/>
      <c r="I30" s="576">
        <f t="shared" si="0"/>
        <v>0.72489179885251431</v>
      </c>
      <c r="J30" s="639" t="str">
        <f t="shared" si="1"/>
        <v/>
      </c>
    </row>
    <row r="31" spans="1:10">
      <c r="A31" s="566">
        <v>25</v>
      </c>
      <c r="B31" s="571" t="s">
        <v>443</v>
      </c>
      <c r="C31" s="562"/>
      <c r="D31" s="566" t="s">
        <v>22</v>
      </c>
      <c r="E31" s="605">
        <v>973692.6</v>
      </c>
      <c r="F31" s="662"/>
      <c r="G31" s="661">
        <v>1056749</v>
      </c>
      <c r="H31" s="579"/>
      <c r="I31" s="576">
        <f t="shared" si="0"/>
        <v>1.0853004326005971</v>
      </c>
      <c r="J31" s="639" t="str">
        <f t="shared" si="1"/>
        <v/>
      </c>
    </row>
    <row r="32" spans="1:10" ht="12" customHeight="1">
      <c r="A32" s="566">
        <v>26</v>
      </c>
      <c r="B32" s="571" t="s">
        <v>451</v>
      </c>
      <c r="C32" s="443">
        <v>551</v>
      </c>
      <c r="D32" s="567">
        <v>551</v>
      </c>
      <c r="E32" s="605">
        <v>436372</v>
      </c>
      <c r="F32" s="662"/>
      <c r="G32" s="661">
        <v>433512</v>
      </c>
      <c r="H32" s="580"/>
      <c r="I32" s="576">
        <f t="shared" si="0"/>
        <v>0.99344595895245336</v>
      </c>
      <c r="J32" s="639" t="str">
        <f t="shared" si="1"/>
        <v/>
      </c>
    </row>
    <row r="33" spans="1:10" ht="12" customHeight="1">
      <c r="A33" s="566">
        <v>27</v>
      </c>
      <c r="B33" s="571" t="s">
        <v>452</v>
      </c>
      <c r="C33" s="443"/>
      <c r="D33" s="567">
        <v>558</v>
      </c>
      <c r="E33" s="605">
        <v>537320.6</v>
      </c>
      <c r="F33" s="662"/>
      <c r="G33" s="661">
        <v>623237</v>
      </c>
      <c r="H33" s="581"/>
      <c r="I33" s="576">
        <f t="shared" si="0"/>
        <v>1.1598978338072279</v>
      </c>
      <c r="J33" s="639" t="str">
        <f t="shared" si="1"/>
        <v/>
      </c>
    </row>
    <row r="34" spans="1:10">
      <c r="A34" s="566">
        <v>28</v>
      </c>
      <c r="B34" s="571" t="s">
        <v>444</v>
      </c>
      <c r="C34" s="562"/>
      <c r="D34" s="602" t="s">
        <v>369</v>
      </c>
      <c r="E34" s="606"/>
      <c r="F34" s="663"/>
      <c r="G34" s="661"/>
      <c r="H34" s="582"/>
      <c r="I34" s="576" t="str">
        <f t="shared" si="0"/>
        <v/>
      </c>
      <c r="J34" s="639" t="str">
        <f t="shared" si="1"/>
        <v/>
      </c>
    </row>
    <row r="35" spans="1:10" ht="13.5" thickBot="1">
      <c r="A35" s="568">
        <v>29</v>
      </c>
      <c r="B35" s="574" t="s">
        <v>445</v>
      </c>
      <c r="C35" s="600"/>
      <c r="D35" s="568" t="s">
        <v>368</v>
      </c>
      <c r="E35" s="601"/>
      <c r="F35" s="664"/>
      <c r="G35" s="577"/>
      <c r="H35" s="583"/>
      <c r="I35" s="620" t="str">
        <f t="shared" si="0"/>
        <v/>
      </c>
      <c r="J35" s="640" t="str">
        <f t="shared" si="1"/>
        <v/>
      </c>
    </row>
    <row r="36" spans="1:10" ht="13.5" thickBot="1">
      <c r="A36" s="462">
        <v>28</v>
      </c>
      <c r="B36" s="463" t="s">
        <v>446</v>
      </c>
      <c r="C36" s="431"/>
      <c r="D36" s="603"/>
      <c r="E36" s="659">
        <f>E7+E18+E23+E29+E30+E31+E34+E35</f>
        <v>19876133.5</v>
      </c>
      <c r="F36" s="659">
        <f>F7+F18+F23+F29+F30+F31+F34+F35</f>
        <v>407563</v>
      </c>
      <c r="G36" s="659">
        <f>G7+G18+G23+G29+G30+G31+G34+G35</f>
        <v>20374935.66</v>
      </c>
      <c r="H36" s="551">
        <f>H7+H18+H23+H29+H30+H31+H34+H35</f>
        <v>385087</v>
      </c>
      <c r="I36" s="551">
        <f>IF(E36&gt;0,G36/E36,"")</f>
        <v>1.0250955327906204</v>
      </c>
      <c r="J36" s="551">
        <f>IF(F36&gt;0,H36/F36,"")</f>
        <v>0.94485269761975454</v>
      </c>
    </row>
    <row r="37" spans="1:10" hidden="1">
      <c r="H37" s="430"/>
    </row>
    <row r="38" spans="1:10" ht="13.5" thickBot="1">
      <c r="J38" s="3" t="s">
        <v>201</v>
      </c>
    </row>
    <row r="39" spans="1:10" ht="13.5" thickBot="1">
      <c r="A39" s="743" t="s">
        <v>226</v>
      </c>
      <c r="B39" s="744" t="s">
        <v>222</v>
      </c>
      <c r="C39" s="745"/>
      <c r="D39" s="746"/>
      <c r="E39" s="753" t="s">
        <v>449</v>
      </c>
      <c r="F39" s="754"/>
      <c r="G39" s="547" t="s">
        <v>450</v>
      </c>
      <c r="H39" s="548"/>
      <c r="I39" s="722" t="s">
        <v>431</v>
      </c>
      <c r="J39" s="739" t="s">
        <v>431</v>
      </c>
    </row>
    <row r="40" spans="1:10" ht="24.75" thickBot="1">
      <c r="A40" s="728"/>
      <c r="B40" s="747"/>
      <c r="C40" s="748"/>
      <c r="D40" s="749"/>
      <c r="E40" s="550" t="s">
        <v>429</v>
      </c>
      <c r="F40" s="544" t="s">
        <v>430</v>
      </c>
      <c r="G40" s="544" t="s">
        <v>429</v>
      </c>
      <c r="H40" s="543" t="s">
        <v>430</v>
      </c>
      <c r="I40" s="729"/>
      <c r="J40" s="740"/>
    </row>
    <row r="41" spans="1:10" ht="14.25" customHeight="1" thickBot="1">
      <c r="A41" s="729"/>
      <c r="B41" s="750"/>
      <c r="C41" s="751"/>
      <c r="D41" s="752"/>
      <c r="E41" s="544">
        <v>1</v>
      </c>
      <c r="F41" s="22">
        <v>2</v>
      </c>
      <c r="G41" s="550">
        <v>3</v>
      </c>
      <c r="H41" s="544">
        <v>4</v>
      </c>
      <c r="I41" s="549" t="s">
        <v>393</v>
      </c>
      <c r="J41" s="544" t="s">
        <v>394</v>
      </c>
    </row>
    <row r="42" spans="1:10" ht="15" customHeight="1" thickBot="1">
      <c r="A42" s="23">
        <v>1</v>
      </c>
      <c r="B42" s="755" t="s">
        <v>447</v>
      </c>
      <c r="C42" s="756"/>
      <c r="D42" s="757"/>
      <c r="E42" s="552">
        <v>10022.94</v>
      </c>
      <c r="F42" s="553">
        <v>30266</v>
      </c>
      <c r="G42" s="554">
        <v>50369.26</v>
      </c>
      <c r="H42" s="555">
        <v>27064</v>
      </c>
      <c r="I42" s="299">
        <f>IF(E42&gt;0,G42/E42,"")</f>
        <v>5.0253977375899685</v>
      </c>
      <c r="J42" s="556">
        <f>IF(F42&gt;0,H42/F42,"")</f>
        <v>0.89420471816559832</v>
      </c>
    </row>
    <row r="43" spans="1:10">
      <c r="B43" s="15" t="s">
        <v>24</v>
      </c>
      <c r="C43" s="15"/>
    </row>
    <row r="44" spans="1:10" s="11" customFormat="1">
      <c r="A44" t="s">
        <v>583</v>
      </c>
      <c r="B44"/>
      <c r="C44"/>
      <c r="D44" s="16"/>
      <c r="E44" s="16"/>
      <c r="F44"/>
      <c r="G44"/>
    </row>
    <row r="45" spans="1:10">
      <c r="C45" s="17"/>
      <c r="E45" s="15"/>
    </row>
  </sheetData>
  <mergeCells count="15">
    <mergeCell ref="B42:D42"/>
    <mergeCell ref="A1:D1"/>
    <mergeCell ref="A2:B2"/>
    <mergeCell ref="A4:A6"/>
    <mergeCell ref="B4:B6"/>
    <mergeCell ref="D4:D6"/>
    <mergeCell ref="I39:I40"/>
    <mergeCell ref="J39:J40"/>
    <mergeCell ref="E4:F4"/>
    <mergeCell ref="A39:A41"/>
    <mergeCell ref="B39:D41"/>
    <mergeCell ref="E39:F39"/>
    <mergeCell ref="G4:H4"/>
    <mergeCell ref="I4:I5"/>
    <mergeCell ref="J4:J5"/>
  </mergeCells>
  <phoneticPr fontId="3" type="noConversion"/>
  <pageMargins left="0.63" right="0.31496062992125984" top="0.54" bottom="0.32" header="0.2" footer="0.3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0"/>
  <sheetViews>
    <sheetView zoomScaleNormal="100" workbookViewId="0">
      <selection activeCell="T4" sqref="S3:T4"/>
    </sheetView>
  </sheetViews>
  <sheetFormatPr defaultColWidth="9" defaultRowHeight="12.75"/>
  <cols>
    <col min="1" max="1" width="6.85546875" customWidth="1"/>
    <col min="2" max="2" width="53.42578125" customWidth="1"/>
    <col min="3" max="3" width="8.28515625" customWidth="1"/>
    <col min="4" max="5" width="12.5703125" customWidth="1"/>
    <col min="6" max="6" width="6.140625" customWidth="1"/>
  </cols>
  <sheetData>
    <row r="1" spans="1:6">
      <c r="A1" s="644"/>
      <c r="B1" s="644"/>
      <c r="C1" s="644"/>
      <c r="D1" s="644"/>
      <c r="E1" s="644" t="s">
        <v>490</v>
      </c>
      <c r="F1" s="644"/>
    </row>
    <row r="2" spans="1:6">
      <c r="A2" s="644"/>
      <c r="B2" s="644"/>
      <c r="C2" s="644"/>
      <c r="D2" s="644"/>
      <c r="E2" s="644"/>
      <c r="F2" s="644"/>
    </row>
    <row r="3" spans="1:6" ht="15.75">
      <c r="A3" s="944" t="s">
        <v>562</v>
      </c>
      <c r="B3" s="945"/>
      <c r="C3" s="945"/>
      <c r="D3" s="945"/>
      <c r="E3" s="945"/>
      <c r="F3" s="945"/>
    </row>
    <row r="4" spans="1:6">
      <c r="A4" s="644"/>
      <c r="B4" s="644"/>
      <c r="C4" s="644"/>
      <c r="D4" s="644"/>
      <c r="E4" s="644"/>
      <c r="F4" s="647"/>
    </row>
    <row r="5" spans="1:6" ht="15.75">
      <c r="A5" s="944" t="s">
        <v>491</v>
      </c>
      <c r="B5" s="945"/>
      <c r="C5" s="945"/>
      <c r="D5" s="945"/>
      <c r="E5" s="945"/>
      <c r="F5" s="945"/>
    </row>
    <row r="6" spans="1:6" ht="15.75">
      <c r="A6" s="645"/>
      <c r="B6" s="646"/>
      <c r="C6" s="646"/>
      <c r="D6" s="646"/>
      <c r="E6" s="646"/>
      <c r="F6" s="646"/>
    </row>
    <row r="7" spans="1:6">
      <c r="A7" s="644"/>
      <c r="B7" s="644"/>
      <c r="C7" s="644"/>
      <c r="D7" s="644"/>
      <c r="E7" s="644"/>
      <c r="F7" s="644"/>
    </row>
    <row r="8" spans="1:6" ht="45">
      <c r="A8" s="648" t="s">
        <v>492</v>
      </c>
      <c r="B8" s="649" t="s">
        <v>493</v>
      </c>
      <c r="C8" s="650" t="s">
        <v>494</v>
      </c>
      <c r="D8" s="650" t="s">
        <v>495</v>
      </c>
      <c r="E8" s="650" t="s">
        <v>384</v>
      </c>
      <c r="F8" s="650" t="s">
        <v>90</v>
      </c>
    </row>
    <row r="9" spans="1:6">
      <c r="A9" s="651" t="s">
        <v>496</v>
      </c>
      <c r="B9" s="652" t="s">
        <v>497</v>
      </c>
      <c r="C9" s="653" t="s">
        <v>498</v>
      </c>
      <c r="D9" s="654">
        <v>356289</v>
      </c>
      <c r="E9" s="654">
        <f t="shared" ref="E9:E40" si="0">D9</f>
        <v>356289</v>
      </c>
      <c r="F9" s="654">
        <f t="shared" ref="F9:F40" si="1">D9-E9</f>
        <v>0</v>
      </c>
    </row>
    <row r="10" spans="1:6">
      <c r="A10" s="651" t="s">
        <v>499</v>
      </c>
      <c r="B10" s="652" t="s">
        <v>500</v>
      </c>
      <c r="C10" s="653" t="s">
        <v>501</v>
      </c>
      <c r="D10" s="654">
        <v>20019365</v>
      </c>
      <c r="E10" s="654">
        <f t="shared" si="0"/>
        <v>20019365</v>
      </c>
      <c r="F10" s="654">
        <f t="shared" si="1"/>
        <v>0</v>
      </c>
    </row>
    <row r="11" spans="1:6">
      <c r="A11" s="651" t="s">
        <v>502</v>
      </c>
      <c r="B11" s="652" t="s">
        <v>503</v>
      </c>
      <c r="C11" s="653" t="s">
        <v>498</v>
      </c>
      <c r="D11" s="654">
        <v>5088745</v>
      </c>
      <c r="E11" s="654">
        <f t="shared" si="0"/>
        <v>5088745</v>
      </c>
      <c r="F11" s="654">
        <f t="shared" si="1"/>
        <v>0</v>
      </c>
    </row>
    <row r="12" spans="1:6">
      <c r="A12" s="651" t="s">
        <v>504</v>
      </c>
      <c r="B12" s="652" t="s">
        <v>505</v>
      </c>
      <c r="C12" s="653" t="s">
        <v>498</v>
      </c>
      <c r="D12" s="654">
        <v>8866275.9000000004</v>
      </c>
      <c r="E12" s="654">
        <f t="shared" si="0"/>
        <v>8866275.9000000004</v>
      </c>
      <c r="F12" s="654">
        <f t="shared" si="1"/>
        <v>0</v>
      </c>
    </row>
    <row r="13" spans="1:6">
      <c r="A13" s="651" t="s">
        <v>506</v>
      </c>
      <c r="B13" s="652" t="s">
        <v>507</v>
      </c>
      <c r="C13" s="653" t="s">
        <v>501</v>
      </c>
      <c r="D13" s="654">
        <v>1498749</v>
      </c>
      <c r="E13" s="654">
        <f t="shared" si="0"/>
        <v>1498749</v>
      </c>
      <c r="F13" s="654">
        <f t="shared" si="1"/>
        <v>0</v>
      </c>
    </row>
    <row r="14" spans="1:6">
      <c r="A14" s="651" t="s">
        <v>508</v>
      </c>
      <c r="B14" s="652" t="s">
        <v>509</v>
      </c>
      <c r="C14" s="653" t="s">
        <v>501</v>
      </c>
      <c r="D14" s="654">
        <v>-356289</v>
      </c>
      <c r="E14" s="654">
        <f t="shared" si="0"/>
        <v>-356289</v>
      </c>
      <c r="F14" s="654">
        <f t="shared" si="1"/>
        <v>0</v>
      </c>
    </row>
    <row r="15" spans="1:6">
      <c r="A15" s="651" t="s">
        <v>510</v>
      </c>
      <c r="B15" s="652" t="s">
        <v>511</v>
      </c>
      <c r="C15" s="653" t="s">
        <v>498</v>
      </c>
      <c r="D15" s="654">
        <v>157754.67000000001</v>
      </c>
      <c r="E15" s="654">
        <f t="shared" si="0"/>
        <v>157754.67000000001</v>
      </c>
      <c r="F15" s="654">
        <f t="shared" si="1"/>
        <v>0</v>
      </c>
    </row>
    <row r="16" spans="1:6">
      <c r="A16" s="651" t="s">
        <v>512</v>
      </c>
      <c r="B16" s="652" t="s">
        <v>513</v>
      </c>
      <c r="C16" s="653" t="s">
        <v>501</v>
      </c>
      <c r="D16" s="654">
        <v>2426208.37</v>
      </c>
      <c r="E16" s="654">
        <f t="shared" si="0"/>
        <v>2426208.37</v>
      </c>
      <c r="F16" s="654">
        <f t="shared" si="1"/>
        <v>0</v>
      </c>
    </row>
    <row r="17" spans="1:6">
      <c r="A17" s="651" t="s">
        <v>514</v>
      </c>
      <c r="B17" s="652" t="s">
        <v>515</v>
      </c>
      <c r="C17" s="653" t="s">
        <v>501</v>
      </c>
      <c r="D17" s="654">
        <v>119480.15</v>
      </c>
      <c r="E17" s="654">
        <f t="shared" si="0"/>
        <v>119480.15</v>
      </c>
      <c r="F17" s="654">
        <f t="shared" si="1"/>
        <v>0</v>
      </c>
    </row>
    <row r="18" spans="1:6">
      <c r="A18" s="651" t="s">
        <v>516</v>
      </c>
      <c r="B18" s="652" t="s">
        <v>517</v>
      </c>
      <c r="C18" s="653" t="s">
        <v>498</v>
      </c>
      <c r="D18" s="654">
        <v>712</v>
      </c>
      <c r="E18" s="654">
        <f t="shared" si="0"/>
        <v>712</v>
      </c>
      <c r="F18" s="654">
        <f t="shared" si="1"/>
        <v>0</v>
      </c>
    </row>
    <row r="19" spans="1:6">
      <c r="A19" s="651" t="s">
        <v>518</v>
      </c>
      <c r="B19" s="652" t="s">
        <v>519</v>
      </c>
      <c r="C19" s="653" t="s">
        <v>498</v>
      </c>
      <c r="D19" s="654">
        <v>956</v>
      </c>
      <c r="E19" s="654">
        <f t="shared" si="0"/>
        <v>956</v>
      </c>
      <c r="F19" s="654">
        <f t="shared" si="1"/>
        <v>0</v>
      </c>
    </row>
    <row r="20" spans="1:6">
      <c r="A20" s="651" t="s">
        <v>520</v>
      </c>
      <c r="B20" s="652" t="s">
        <v>521</v>
      </c>
      <c r="C20" s="653" t="s">
        <v>501</v>
      </c>
      <c r="D20" s="654">
        <v>5027</v>
      </c>
      <c r="E20" s="654">
        <f>D20</f>
        <v>5027</v>
      </c>
      <c r="F20" s="654">
        <f>D20-E20</f>
        <v>0</v>
      </c>
    </row>
    <row r="21" spans="1:6">
      <c r="A21" s="651" t="s">
        <v>522</v>
      </c>
      <c r="B21" s="652" t="s">
        <v>523</v>
      </c>
      <c r="C21" s="653" t="s">
        <v>501</v>
      </c>
      <c r="D21" s="654">
        <v>2180</v>
      </c>
      <c r="E21" s="654">
        <f t="shared" si="0"/>
        <v>2180</v>
      </c>
      <c r="F21" s="654">
        <f t="shared" si="1"/>
        <v>0</v>
      </c>
    </row>
    <row r="22" spans="1:6">
      <c r="A22" s="655" t="s">
        <v>524</v>
      </c>
      <c r="B22" s="656" t="s">
        <v>525</v>
      </c>
      <c r="C22" s="649" t="s">
        <v>501</v>
      </c>
      <c r="D22" s="654">
        <v>-128251.09</v>
      </c>
      <c r="E22" s="654">
        <f t="shared" si="0"/>
        <v>-128251.09</v>
      </c>
      <c r="F22" s="654">
        <f t="shared" si="1"/>
        <v>0</v>
      </c>
    </row>
    <row r="23" spans="1:6">
      <c r="A23" s="651" t="s">
        <v>526</v>
      </c>
      <c r="B23" s="652" t="s">
        <v>527</v>
      </c>
      <c r="C23" s="653" t="s">
        <v>501</v>
      </c>
      <c r="D23" s="654">
        <v>-138524.5</v>
      </c>
      <c r="E23" s="654">
        <f t="shared" si="0"/>
        <v>-138524.5</v>
      </c>
      <c r="F23" s="654">
        <f t="shared" si="1"/>
        <v>0</v>
      </c>
    </row>
    <row r="24" spans="1:6">
      <c r="A24" s="651" t="s">
        <v>528</v>
      </c>
      <c r="B24" s="652" t="s">
        <v>529</v>
      </c>
      <c r="C24" s="653" t="s">
        <v>501</v>
      </c>
      <c r="D24" s="654">
        <v>-89400</v>
      </c>
      <c r="E24" s="654">
        <f t="shared" si="0"/>
        <v>-89400</v>
      </c>
      <c r="F24" s="654">
        <f t="shared" si="1"/>
        <v>0</v>
      </c>
    </row>
    <row r="25" spans="1:6">
      <c r="A25" s="651" t="s">
        <v>530</v>
      </c>
      <c r="B25" s="652" t="s">
        <v>531</v>
      </c>
      <c r="C25" s="653" t="s">
        <v>501</v>
      </c>
      <c r="D25" s="654">
        <v>8338</v>
      </c>
      <c r="E25" s="654">
        <f t="shared" si="0"/>
        <v>8338</v>
      </c>
      <c r="F25" s="654">
        <f t="shared" si="1"/>
        <v>0</v>
      </c>
    </row>
    <row r="26" spans="1:6">
      <c r="A26" s="651" t="s">
        <v>532</v>
      </c>
      <c r="B26" s="652" t="s">
        <v>533</v>
      </c>
      <c r="C26" s="653" t="s">
        <v>501</v>
      </c>
      <c r="D26" s="654">
        <v>-485464</v>
      </c>
      <c r="E26" s="654">
        <f t="shared" si="0"/>
        <v>-485464</v>
      </c>
      <c r="F26" s="654">
        <f t="shared" si="1"/>
        <v>0</v>
      </c>
    </row>
    <row r="27" spans="1:6">
      <c r="A27" s="651" t="s">
        <v>534</v>
      </c>
      <c r="B27" s="652" t="s">
        <v>535</v>
      </c>
      <c r="C27" s="653" t="s">
        <v>501</v>
      </c>
      <c r="D27" s="654">
        <v>-124434</v>
      </c>
      <c r="E27" s="654">
        <f t="shared" si="0"/>
        <v>-124434</v>
      </c>
      <c r="F27" s="654">
        <f t="shared" si="1"/>
        <v>0</v>
      </c>
    </row>
    <row r="28" spans="1:6">
      <c r="A28" s="651" t="s">
        <v>536</v>
      </c>
      <c r="B28" s="652" t="s">
        <v>537</v>
      </c>
      <c r="C28" s="653" t="s">
        <v>501</v>
      </c>
      <c r="D28" s="654">
        <v>0</v>
      </c>
      <c r="E28" s="654">
        <f t="shared" si="0"/>
        <v>0</v>
      </c>
      <c r="F28" s="654">
        <f t="shared" si="1"/>
        <v>0</v>
      </c>
    </row>
    <row r="29" spans="1:6">
      <c r="A29" s="651" t="s">
        <v>538</v>
      </c>
      <c r="B29" s="652" t="s">
        <v>539</v>
      </c>
      <c r="C29" s="653" t="s">
        <v>501</v>
      </c>
      <c r="D29" s="654">
        <v>95835</v>
      </c>
      <c r="E29" s="654">
        <f t="shared" si="0"/>
        <v>95835</v>
      </c>
      <c r="F29" s="654">
        <f t="shared" si="1"/>
        <v>0</v>
      </c>
    </row>
    <row r="30" spans="1:6">
      <c r="A30" s="651" t="s">
        <v>540</v>
      </c>
      <c r="B30" s="652" t="s">
        <v>541</v>
      </c>
      <c r="C30" s="653" t="s">
        <v>501</v>
      </c>
      <c r="D30" s="654">
        <v>-783923</v>
      </c>
      <c r="E30" s="654">
        <f t="shared" si="0"/>
        <v>-783923</v>
      </c>
      <c r="F30" s="654">
        <f t="shared" si="1"/>
        <v>0</v>
      </c>
    </row>
    <row r="31" spans="1:6">
      <c r="A31" s="655" t="s">
        <v>542</v>
      </c>
      <c r="B31" s="656" t="s">
        <v>543</v>
      </c>
      <c r="C31" s="649" t="s">
        <v>501</v>
      </c>
      <c r="D31" s="654">
        <v>30992.1</v>
      </c>
      <c r="E31" s="654">
        <f t="shared" si="0"/>
        <v>30992.1</v>
      </c>
      <c r="F31" s="654">
        <f t="shared" si="1"/>
        <v>0</v>
      </c>
    </row>
    <row r="32" spans="1:6">
      <c r="A32" s="651" t="s">
        <v>544</v>
      </c>
      <c r="B32" s="656" t="s">
        <v>545</v>
      </c>
      <c r="C32" s="653" t="s">
        <v>501</v>
      </c>
      <c r="D32" s="654">
        <v>-10755.4</v>
      </c>
      <c r="E32" s="654">
        <f t="shared" si="0"/>
        <v>-10755.4</v>
      </c>
      <c r="F32" s="654">
        <f t="shared" si="1"/>
        <v>0</v>
      </c>
    </row>
    <row r="33" spans="1:6">
      <c r="A33" s="651" t="s">
        <v>546</v>
      </c>
      <c r="B33" s="652" t="s">
        <v>547</v>
      </c>
      <c r="C33" s="653" t="s">
        <v>501</v>
      </c>
      <c r="D33" s="654">
        <v>-17918831.530000001</v>
      </c>
      <c r="E33" s="654">
        <f t="shared" si="0"/>
        <v>-17918831.530000001</v>
      </c>
      <c r="F33" s="654">
        <f t="shared" si="1"/>
        <v>0</v>
      </c>
    </row>
    <row r="34" spans="1:6">
      <c r="A34" s="651" t="s">
        <v>548</v>
      </c>
      <c r="B34" s="652" t="s">
        <v>549</v>
      </c>
      <c r="C34" s="653" t="s">
        <v>501</v>
      </c>
      <c r="D34" s="654">
        <v>-129045.23</v>
      </c>
      <c r="E34" s="654">
        <f t="shared" si="0"/>
        <v>-129045.23</v>
      </c>
      <c r="F34" s="654">
        <f t="shared" si="1"/>
        <v>0</v>
      </c>
    </row>
    <row r="35" spans="1:6">
      <c r="A35" s="651" t="s">
        <v>550</v>
      </c>
      <c r="B35" s="652" t="s">
        <v>551</v>
      </c>
      <c r="C35" s="653" t="s">
        <v>501</v>
      </c>
      <c r="D35" s="654">
        <v>36288.94</v>
      </c>
      <c r="E35" s="654">
        <f t="shared" si="0"/>
        <v>36288.94</v>
      </c>
      <c r="F35" s="654">
        <f t="shared" si="1"/>
        <v>0</v>
      </c>
    </row>
    <row r="36" spans="1:6">
      <c r="A36" s="651" t="s">
        <v>552</v>
      </c>
      <c r="B36" s="652" t="s">
        <v>553</v>
      </c>
      <c r="C36" s="653" t="s">
        <v>501</v>
      </c>
      <c r="D36" s="654">
        <v>-211100</v>
      </c>
      <c r="E36" s="654">
        <f t="shared" si="0"/>
        <v>-211100</v>
      </c>
      <c r="F36" s="654">
        <f t="shared" si="1"/>
        <v>0</v>
      </c>
    </row>
    <row r="37" spans="1:6">
      <c r="A37" s="651" t="s">
        <v>554</v>
      </c>
      <c r="B37" s="652" t="s">
        <v>555</v>
      </c>
      <c r="C37" s="653" t="s">
        <v>501</v>
      </c>
      <c r="D37" s="654">
        <v>-309822</v>
      </c>
      <c r="E37" s="654">
        <f t="shared" si="0"/>
        <v>-309822</v>
      </c>
      <c r="F37" s="654">
        <f t="shared" si="1"/>
        <v>0</v>
      </c>
    </row>
    <row r="38" spans="1:6">
      <c r="A38" s="651" t="s">
        <v>556</v>
      </c>
      <c r="B38" s="652" t="s">
        <v>557</v>
      </c>
      <c r="C38" s="653" t="s">
        <v>501</v>
      </c>
      <c r="D38" s="654">
        <v>2115481.2799999998</v>
      </c>
      <c r="E38" s="654">
        <f t="shared" si="0"/>
        <v>2115481.2799999998</v>
      </c>
      <c r="F38" s="654">
        <f t="shared" si="1"/>
        <v>0</v>
      </c>
    </row>
    <row r="39" spans="1:6">
      <c r="A39" s="651" t="s">
        <v>558</v>
      </c>
      <c r="B39" s="652" t="s">
        <v>559</v>
      </c>
      <c r="C39" s="653" t="s">
        <v>498</v>
      </c>
      <c r="D39" s="654">
        <v>339544.35</v>
      </c>
      <c r="E39" s="654">
        <f t="shared" si="0"/>
        <v>339544.35</v>
      </c>
      <c r="F39" s="654">
        <f t="shared" si="1"/>
        <v>0</v>
      </c>
    </row>
    <row r="40" spans="1:6">
      <c r="A40" s="651" t="s">
        <v>560</v>
      </c>
      <c r="B40" s="652" t="s">
        <v>561</v>
      </c>
      <c r="C40" s="653" t="s">
        <v>501</v>
      </c>
      <c r="D40" s="654">
        <v>-2455025.63</v>
      </c>
      <c r="E40" s="654">
        <f t="shared" si="0"/>
        <v>-2455025.63</v>
      </c>
      <c r="F40" s="654">
        <f t="shared" si="1"/>
        <v>0</v>
      </c>
    </row>
  </sheetData>
  <mergeCells count="2">
    <mergeCell ref="A3:F3"/>
    <mergeCell ref="A5:F5"/>
  </mergeCells>
  <pageMargins left="0.7" right="0.7" top="0.78740157499999996" bottom="0.78740157499999996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topLeftCell="A2" zoomScale="90" zoomScaleNormal="90" workbookViewId="0">
      <selection activeCell="B33" sqref="B33:D36"/>
    </sheetView>
  </sheetViews>
  <sheetFormatPr defaultRowHeight="12.75"/>
  <cols>
    <col min="1" max="1" width="38.7109375" style="319" customWidth="1"/>
    <col min="2" max="3" width="14.140625" style="319" customWidth="1"/>
    <col min="4" max="4" width="24.5703125" style="319" customWidth="1"/>
    <col min="5" max="5" width="14.140625" style="319" customWidth="1"/>
    <col min="6" max="16384" width="9.140625" style="319"/>
  </cols>
  <sheetData>
    <row r="1" spans="1:5" ht="15.75">
      <c r="A1" s="762"/>
      <c r="B1" s="762"/>
      <c r="C1" s="762"/>
      <c r="D1" s="3" t="s">
        <v>265</v>
      </c>
      <c r="E1"/>
    </row>
    <row r="2" spans="1:5">
      <c r="E2"/>
    </row>
    <row r="3" spans="1:5" ht="14.25">
      <c r="A3" s="763" t="s">
        <v>395</v>
      </c>
      <c r="B3" s="763"/>
      <c r="C3" s="763"/>
      <c r="D3" s="763"/>
      <c r="E3"/>
    </row>
    <row r="4" spans="1:5">
      <c r="A4"/>
      <c r="B4"/>
      <c r="C4"/>
      <c r="D4" s="4"/>
      <c r="E4"/>
    </row>
    <row r="5" spans="1:5">
      <c r="A5" s="758" t="s">
        <v>584</v>
      </c>
      <c r="B5" s="758"/>
      <c r="C5"/>
      <c r="E5"/>
    </row>
    <row r="6" spans="1:5" ht="15">
      <c r="A6" s="322"/>
      <c r="B6" s="323"/>
      <c r="C6"/>
      <c r="D6" s="3"/>
      <c r="E6"/>
    </row>
    <row r="7" spans="1:5">
      <c r="A7"/>
      <c r="B7"/>
      <c r="C7"/>
      <c r="D7"/>
      <c r="E7"/>
    </row>
    <row r="8" spans="1:5" ht="24.75" customHeight="1">
      <c r="A8" s="324" t="s">
        <v>371</v>
      </c>
      <c r="B8"/>
      <c r="C8"/>
      <c r="D8"/>
      <c r="E8"/>
    </row>
    <row r="9" spans="1:5" ht="13.5" thickBot="1">
      <c r="A9"/>
      <c r="B9"/>
      <c r="C9"/>
      <c r="D9"/>
      <c r="E9"/>
    </row>
    <row r="10" spans="1:5" ht="22.5" customHeight="1" thickBot="1">
      <c r="A10" s="591" t="s">
        <v>376</v>
      </c>
      <c r="B10" s="325" t="s">
        <v>37</v>
      </c>
      <c r="C10"/>
      <c r="D10"/>
      <c r="E10"/>
    </row>
    <row r="11" spans="1:5" ht="17.25" customHeight="1">
      <c r="A11" s="592" t="s">
        <v>228</v>
      </c>
      <c r="B11" s="665">
        <v>50369.26</v>
      </c>
      <c r="C11"/>
      <c r="D11"/>
      <c r="E11"/>
    </row>
    <row r="12" spans="1:5" ht="17.25" customHeight="1">
      <c r="A12" s="593" t="s">
        <v>229</v>
      </c>
      <c r="B12" s="666">
        <v>27064</v>
      </c>
      <c r="C12"/>
      <c r="D12"/>
      <c r="E12"/>
    </row>
    <row r="13" spans="1:5" ht="17.25" customHeight="1" thickBot="1">
      <c r="A13" s="13" t="s">
        <v>150</v>
      </c>
      <c r="B13" s="667">
        <f>B11+B12</f>
        <v>77433.260000000009</v>
      </c>
      <c r="C13"/>
      <c r="D13"/>
      <c r="E13"/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 ht="26.25" customHeight="1">
      <c r="A17" s="327" t="s">
        <v>372</v>
      </c>
      <c r="B17"/>
      <c r="C17"/>
      <c r="D17"/>
      <c r="E17"/>
    </row>
    <row r="18" spans="1:5" ht="13.5" thickBot="1">
      <c r="A18"/>
      <c r="B18"/>
      <c r="C18"/>
      <c r="D18"/>
      <c r="E18"/>
    </row>
    <row r="19" spans="1:5" ht="22.5" customHeight="1" thickBot="1">
      <c r="A19" s="591" t="s">
        <v>30</v>
      </c>
      <c r="B19" s="325" t="s">
        <v>37</v>
      </c>
      <c r="C19"/>
      <c r="D19"/>
      <c r="E19"/>
    </row>
    <row r="20" spans="1:5" ht="17.25" customHeight="1" thickBot="1">
      <c r="A20" s="189" t="s">
        <v>230</v>
      </c>
      <c r="B20" s="613">
        <v>0</v>
      </c>
      <c r="C20"/>
      <c r="D20"/>
      <c r="E20"/>
    </row>
    <row r="21" spans="1:5" ht="17.25" customHeight="1">
      <c r="A21" s="295" t="s">
        <v>231</v>
      </c>
      <c r="B21" s="598"/>
      <c r="C21"/>
      <c r="D21"/>
      <c r="E21"/>
    </row>
    <row r="22" spans="1:5" ht="17.25" customHeight="1">
      <c r="A22" s="594" t="s">
        <v>232</v>
      </c>
      <c r="B22" s="614"/>
      <c r="C22"/>
      <c r="D22"/>
      <c r="E22"/>
    </row>
    <row r="23" spans="1:5" ht="17.25" customHeight="1" thickBot="1">
      <c r="A23" s="595" t="s">
        <v>243</v>
      </c>
      <c r="B23" s="615"/>
      <c r="C23"/>
      <c r="D23"/>
      <c r="E23"/>
    </row>
    <row r="24" spans="1:5" ht="17.25" customHeight="1" thickBot="1">
      <c r="A24" s="189"/>
      <c r="B24" s="616"/>
      <c r="C24"/>
      <c r="D24"/>
      <c r="E24"/>
    </row>
    <row r="25" spans="1:5">
      <c r="A25" s="11"/>
      <c r="B25" s="11"/>
      <c r="C25"/>
      <c r="D25"/>
      <c r="E25"/>
    </row>
    <row r="26" spans="1:5" hidden="1">
      <c r="A26"/>
      <c r="B26"/>
      <c r="C26"/>
      <c r="D26"/>
      <c r="E26"/>
    </row>
    <row r="27" spans="1:5" hidden="1">
      <c r="A27"/>
      <c r="B27"/>
      <c r="C27"/>
      <c r="D27"/>
      <c r="E27"/>
    </row>
    <row r="28" spans="1:5" hidden="1">
      <c r="A28"/>
      <c r="B28"/>
      <c r="C28"/>
      <c r="D28"/>
      <c r="E28"/>
    </row>
    <row r="29" spans="1:5" ht="55.5" customHeight="1">
      <c r="A29" s="327" t="s">
        <v>373</v>
      </c>
      <c r="B29"/>
      <c r="C29"/>
    </row>
    <row r="30" spans="1:5" ht="13.5" thickBot="1">
      <c r="A30"/>
      <c r="B30"/>
      <c r="C30"/>
      <c r="D30" s="328" t="s">
        <v>201</v>
      </c>
      <c r="E30" s="328"/>
    </row>
    <row r="31" spans="1:5" ht="41.25" customHeight="1" thickBot="1">
      <c r="A31" s="591" t="s">
        <v>30</v>
      </c>
      <c r="B31" s="320" t="s">
        <v>396</v>
      </c>
      <c r="C31" s="320" t="s">
        <v>375</v>
      </c>
      <c r="D31" s="329" t="s">
        <v>244</v>
      </c>
      <c r="E31"/>
    </row>
    <row r="32" spans="1:5" ht="14.1" customHeight="1">
      <c r="A32" s="326"/>
      <c r="B32" s="321">
        <v>1</v>
      </c>
      <c r="C32" s="321">
        <v>2</v>
      </c>
      <c r="D32" s="321">
        <v>3</v>
      </c>
      <c r="E32" s="243"/>
    </row>
    <row r="33" spans="1:5" ht="14.1" customHeight="1">
      <c r="A33" s="596" t="s">
        <v>331</v>
      </c>
      <c r="B33" s="666">
        <v>36288.94</v>
      </c>
      <c r="C33" s="666">
        <v>72433.259999999995</v>
      </c>
      <c r="D33" s="666">
        <f>B33+C33</f>
        <v>108722.2</v>
      </c>
      <c r="E33" s="11"/>
    </row>
    <row r="34" spans="1:5" ht="14.1" customHeight="1">
      <c r="A34" s="301" t="s">
        <v>315</v>
      </c>
      <c r="B34" s="666">
        <v>0</v>
      </c>
      <c r="C34" s="666">
        <v>5000</v>
      </c>
      <c r="D34" s="666">
        <f>B34+C34</f>
        <v>5000</v>
      </c>
      <c r="E34" s="11"/>
    </row>
    <row r="35" spans="1:5" ht="14.1" customHeight="1" thickBot="1">
      <c r="A35" s="597" t="s">
        <v>233</v>
      </c>
      <c r="B35" s="668" t="s">
        <v>23</v>
      </c>
      <c r="C35" s="669"/>
      <c r="D35" s="668" t="s">
        <v>23</v>
      </c>
      <c r="E35" s="11"/>
    </row>
    <row r="36" spans="1:5" ht="19.5" customHeight="1" thickBot="1">
      <c r="A36" s="189" t="s">
        <v>150</v>
      </c>
      <c r="B36" s="670" t="s">
        <v>23</v>
      </c>
      <c r="C36" s="671">
        <f>C33+C34+C35</f>
        <v>77433.259999999995</v>
      </c>
      <c r="D36" s="670" t="s">
        <v>23</v>
      </c>
      <c r="E36" s="11"/>
    </row>
    <row r="37" spans="1:5">
      <c r="A37"/>
      <c r="B37"/>
      <c r="C37"/>
      <c r="D37"/>
      <c r="E37"/>
    </row>
    <row r="38" spans="1:5">
      <c r="A38" s="330" t="s">
        <v>374</v>
      </c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 t="s">
        <v>586</v>
      </c>
      <c r="B41" t="s">
        <v>587</v>
      </c>
      <c r="C41"/>
      <c r="D41" t="s">
        <v>582</v>
      </c>
      <c r="E41"/>
    </row>
    <row r="42" spans="1:5">
      <c r="A42"/>
      <c r="B42" t="s">
        <v>588</v>
      </c>
      <c r="C42"/>
      <c r="D42"/>
      <c r="E42"/>
    </row>
  </sheetData>
  <mergeCells count="3">
    <mergeCell ref="A1:C1"/>
    <mergeCell ref="A3:D3"/>
    <mergeCell ref="A5:B5"/>
  </mergeCells>
  <phoneticPr fontId="38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E24" sqref="E23:E24"/>
    </sheetView>
  </sheetViews>
  <sheetFormatPr defaultRowHeight="12.75"/>
  <cols>
    <col min="1" max="1" width="7.7109375" customWidth="1"/>
    <col min="2" max="2" width="31.85546875" customWidth="1"/>
    <col min="3" max="3" width="12.7109375" customWidth="1"/>
    <col min="4" max="4" width="11.5703125" customWidth="1"/>
    <col min="5" max="5" width="10.7109375" customWidth="1"/>
    <col min="6" max="6" width="11.5703125" customWidth="1"/>
  </cols>
  <sheetData>
    <row r="1" spans="1:7">
      <c r="A1" s="26"/>
      <c r="B1" s="26"/>
      <c r="C1" s="26"/>
      <c r="F1" s="3" t="s">
        <v>392</v>
      </c>
    </row>
    <row r="2" spans="1:7" ht="25.5" customHeight="1">
      <c r="A2" s="442" t="s">
        <v>397</v>
      </c>
      <c r="C2" s="26"/>
      <c r="D2" s="26"/>
    </row>
    <row r="3" spans="1:7" ht="15.75">
      <c r="A3" s="26" t="s">
        <v>321</v>
      </c>
      <c r="B3" s="30"/>
      <c r="C3" s="29"/>
      <c r="D3" s="26"/>
    </row>
    <row r="4" spans="1:7" ht="15">
      <c r="B4" s="32"/>
      <c r="C4" s="32"/>
      <c r="D4" s="33"/>
    </row>
    <row r="5" spans="1:7">
      <c r="A5" s="758" t="s">
        <v>589</v>
      </c>
      <c r="B5" s="758"/>
      <c r="G5" s="233"/>
    </row>
    <row r="6" spans="1:7" ht="13.5" thickBot="1">
      <c r="F6" s="3" t="s">
        <v>201</v>
      </c>
    </row>
    <row r="7" spans="1:7" ht="12.75" customHeight="1" thickBot="1">
      <c r="A7" s="764" t="s">
        <v>224</v>
      </c>
      <c r="B7" s="765" t="s">
        <v>223</v>
      </c>
      <c r="C7" s="767" t="s">
        <v>354</v>
      </c>
      <c r="D7" s="769" t="s">
        <v>322</v>
      </c>
      <c r="E7" s="770"/>
      <c r="F7" s="771"/>
    </row>
    <row r="8" spans="1:7" ht="51.75" thickBot="1">
      <c r="A8" s="729"/>
      <c r="B8" s="766"/>
      <c r="C8" s="768"/>
      <c r="D8" s="410" t="s">
        <v>323</v>
      </c>
      <c r="E8" s="411" t="s">
        <v>324</v>
      </c>
      <c r="F8" s="412" t="s">
        <v>356</v>
      </c>
    </row>
    <row r="9" spans="1:7" ht="13.5" thickBot="1">
      <c r="A9" s="424">
        <v>1</v>
      </c>
      <c r="B9" s="413">
        <v>2</v>
      </c>
      <c r="C9" s="300">
        <v>3</v>
      </c>
      <c r="D9" s="296">
        <v>4</v>
      </c>
      <c r="E9" s="414">
        <v>5</v>
      </c>
      <c r="F9" s="415">
        <v>6</v>
      </c>
    </row>
    <row r="10" spans="1:7" ht="20.100000000000001" customHeight="1">
      <c r="A10" s="295">
        <v>21</v>
      </c>
      <c r="B10" s="262" t="s">
        <v>590</v>
      </c>
      <c r="C10" s="672">
        <v>2178000</v>
      </c>
      <c r="D10" s="679"/>
      <c r="E10" s="680"/>
      <c r="F10" s="688">
        <v>2178000</v>
      </c>
    </row>
    <row r="11" spans="1:7" ht="20.100000000000001" customHeight="1">
      <c r="A11" s="301"/>
      <c r="B11" s="263" t="s">
        <v>591</v>
      </c>
      <c r="C11" s="673">
        <v>230000</v>
      </c>
      <c r="D11" s="681"/>
      <c r="E11" s="682"/>
      <c r="F11" s="689">
        <v>230000</v>
      </c>
    </row>
    <row r="12" spans="1:7" ht="20.100000000000001" customHeight="1">
      <c r="A12" s="301"/>
      <c r="B12" s="263"/>
      <c r="C12" s="673"/>
      <c r="D12" s="681"/>
      <c r="E12" s="682"/>
      <c r="F12" s="683"/>
    </row>
    <row r="13" spans="1:7" ht="20.100000000000001" customHeight="1">
      <c r="A13" s="301"/>
      <c r="B13" s="263"/>
      <c r="C13" s="673"/>
      <c r="D13" s="681"/>
      <c r="E13" s="682"/>
      <c r="F13" s="683"/>
    </row>
    <row r="14" spans="1:7" ht="20.100000000000001" customHeight="1">
      <c r="A14" s="301"/>
      <c r="B14" s="263"/>
      <c r="C14" s="673"/>
      <c r="D14" s="681"/>
      <c r="E14" s="682"/>
      <c r="F14" s="683"/>
    </row>
    <row r="15" spans="1:7" ht="20.100000000000001" customHeight="1">
      <c r="A15" s="301"/>
      <c r="B15" s="263"/>
      <c r="C15" s="673"/>
      <c r="D15" s="681"/>
      <c r="E15" s="682"/>
      <c r="F15" s="683"/>
    </row>
    <row r="16" spans="1:7" ht="20.100000000000001" customHeight="1">
      <c r="A16" s="301"/>
      <c r="B16" s="263"/>
      <c r="C16" s="673"/>
      <c r="D16" s="681"/>
      <c r="E16" s="682"/>
      <c r="F16" s="683"/>
    </row>
    <row r="17" spans="1:6" ht="20.100000000000001" customHeight="1">
      <c r="A17" s="301"/>
      <c r="B17" s="263"/>
      <c r="C17" s="673"/>
      <c r="D17" s="681"/>
      <c r="E17" s="684"/>
      <c r="F17" s="683"/>
    </row>
    <row r="18" spans="1:6" ht="20.100000000000001" customHeight="1">
      <c r="A18" s="301"/>
      <c r="B18" s="263"/>
      <c r="C18" s="673"/>
      <c r="D18" s="681"/>
      <c r="E18" s="682"/>
      <c r="F18" s="683"/>
    </row>
    <row r="19" spans="1:6" ht="20.100000000000001" customHeight="1" thickBot="1">
      <c r="A19" s="302"/>
      <c r="B19" s="298"/>
      <c r="C19" s="674"/>
      <c r="D19" s="685"/>
      <c r="E19" s="686"/>
      <c r="F19" s="687"/>
    </row>
    <row r="20" spans="1:6" ht="20.100000000000001" customHeight="1" thickBot="1">
      <c r="A20" s="297"/>
      <c r="B20" s="299" t="s">
        <v>117</v>
      </c>
      <c r="C20" s="675">
        <f>SUM(C10:C19)</f>
        <v>2408000</v>
      </c>
      <c r="D20" s="676">
        <f>SUM(D10:D19)</f>
        <v>0</v>
      </c>
      <c r="E20" s="677">
        <f>SUM(E10:E19)</f>
        <v>0</v>
      </c>
      <c r="F20" s="678">
        <f>SUM(F10:F19)</f>
        <v>2408000</v>
      </c>
    </row>
    <row r="21" spans="1:6" ht="13.5" thickBot="1"/>
    <row r="22" spans="1:6" ht="13.5" thickBot="1">
      <c r="A22" s="190" t="s">
        <v>325</v>
      </c>
      <c r="B22" s="190"/>
      <c r="D22" s="189"/>
    </row>
    <row r="23" spans="1:6">
      <c r="A23" s="190" t="s">
        <v>326</v>
      </c>
      <c r="B23" s="190"/>
    </row>
    <row r="24" spans="1:6">
      <c r="A24" s="190"/>
      <c r="B24" s="190"/>
    </row>
    <row r="25" spans="1:6" hidden="1">
      <c r="A25" s="190"/>
    </row>
    <row r="29" spans="1:6">
      <c r="A29" s="102" t="s">
        <v>592</v>
      </c>
      <c r="B29" s="105"/>
      <c r="E29" t="s">
        <v>593</v>
      </c>
    </row>
    <row r="31" spans="1:6">
      <c r="A31" t="s">
        <v>588</v>
      </c>
    </row>
  </sheetData>
  <mergeCells count="5">
    <mergeCell ref="A7:A8"/>
    <mergeCell ref="B7:B8"/>
    <mergeCell ref="C7:C8"/>
    <mergeCell ref="D7:F7"/>
    <mergeCell ref="A5:B5"/>
  </mergeCells>
  <pageMargins left="0.42" right="0.35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zoomScale="80" zoomScaleNormal="80" zoomScaleSheetLayoutView="10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E39" sqref="E39"/>
    </sheetView>
  </sheetViews>
  <sheetFormatPr defaultRowHeight="12.75"/>
  <cols>
    <col min="1" max="1" width="7.42578125" style="479" customWidth="1"/>
    <col min="2" max="2" width="58.5703125" style="479" customWidth="1"/>
    <col min="3" max="6" width="15.5703125" style="479" customWidth="1"/>
    <col min="7" max="7" width="12" style="479" customWidth="1"/>
    <col min="8" max="16384" width="9.140625" style="479"/>
  </cols>
  <sheetData>
    <row r="1" spans="1:8">
      <c r="A1" s="479" t="s">
        <v>594</v>
      </c>
      <c r="F1" s="480" t="s">
        <v>385</v>
      </c>
    </row>
    <row r="2" spans="1:8" ht="15.75" customHeight="1"/>
    <row r="3" spans="1:8">
      <c r="A3" s="773" t="s">
        <v>267</v>
      </c>
      <c r="B3" s="773"/>
      <c r="C3" s="773"/>
      <c r="D3" s="773"/>
      <c r="E3" s="773"/>
      <c r="F3" s="773"/>
      <c r="G3" s="481"/>
    </row>
    <row r="4" spans="1:8" ht="15" customHeight="1">
      <c r="A4" s="774" t="s">
        <v>293</v>
      </c>
      <c r="B4" s="774"/>
      <c r="C4" s="774"/>
      <c r="D4" s="774"/>
      <c r="E4" s="774"/>
      <c r="F4" s="774"/>
      <c r="G4" s="482"/>
    </row>
    <row r="5" spans="1:8">
      <c r="A5" s="775" t="s">
        <v>245</v>
      </c>
      <c r="B5" s="775"/>
      <c r="C5" s="775"/>
      <c r="D5" s="775"/>
      <c r="E5" s="775"/>
      <c r="F5" s="775"/>
      <c r="G5" s="483"/>
    </row>
    <row r="6" spans="1:8" ht="13.5" thickBot="1">
      <c r="F6" s="484" t="s">
        <v>201</v>
      </c>
      <c r="G6" s="484"/>
    </row>
    <row r="7" spans="1:8" s="489" customFormat="1" ht="72.75" customHeight="1" thickBot="1">
      <c r="A7" s="485" t="s">
        <v>246</v>
      </c>
      <c r="B7" s="486" t="s">
        <v>30</v>
      </c>
      <c r="C7" s="485" t="s">
        <v>398</v>
      </c>
      <c r="D7" s="485" t="s">
        <v>292</v>
      </c>
      <c r="E7" s="485" t="s">
        <v>399</v>
      </c>
      <c r="F7" s="485" t="s">
        <v>247</v>
      </c>
      <c r="G7" s="487"/>
      <c r="H7" s="488"/>
    </row>
    <row r="8" spans="1:8" ht="13.5" thickBot="1">
      <c r="A8" s="490" t="s">
        <v>248</v>
      </c>
      <c r="B8" s="491" t="s">
        <v>249</v>
      </c>
      <c r="C8" s="492">
        <v>1</v>
      </c>
      <c r="D8" s="492">
        <v>2</v>
      </c>
      <c r="E8" s="492">
        <v>3</v>
      </c>
      <c r="F8" s="490" t="s">
        <v>250</v>
      </c>
      <c r="G8" s="493"/>
      <c r="H8" s="494"/>
    </row>
    <row r="9" spans="1:8" ht="18" customHeight="1" thickBot="1">
      <c r="A9" s="492"/>
      <c r="B9" s="495" t="s">
        <v>251</v>
      </c>
      <c r="C9" s="496">
        <f>C11+C15+C16+C17+C18+C19+C20+C21+C22+C23+C24+C25+C26+C27+C28+C29+C30+C31+C32+C33+C34+C35</f>
        <v>14927414</v>
      </c>
      <c r="D9" s="496">
        <f>D11+D15+D16+D17+D18+D19+D20+D21+D22+D23+D24+D25+D26+D27+D28+D29+D30+D31+D32+D33+D34+D35</f>
        <v>0</v>
      </c>
      <c r="E9" s="496">
        <f>E11+E15+E16+E17+E18+E19+E20+E21+E22+E23+E24+E25+E26+E27+E28+E29+E30+E31+E32+E33+E34+E35</f>
        <v>14927414</v>
      </c>
      <c r="F9" s="496">
        <f>C9-D9-E9</f>
        <v>0</v>
      </c>
      <c r="G9" s="497"/>
      <c r="H9" s="494"/>
    </row>
    <row r="10" spans="1:8" ht="16.5" customHeight="1">
      <c r="A10" s="776">
        <v>33353</v>
      </c>
      <c r="B10" s="498" t="s">
        <v>287</v>
      </c>
      <c r="C10" s="499"/>
      <c r="D10" s="499"/>
      <c r="E10" s="500"/>
      <c r="F10" s="499"/>
      <c r="G10" s="497"/>
    </row>
    <row r="11" spans="1:8" ht="18" customHeight="1">
      <c r="A11" s="777"/>
      <c r="B11" s="501" t="s">
        <v>291</v>
      </c>
      <c r="C11" s="502">
        <f>SUM(C12:C14)</f>
        <v>14866100</v>
      </c>
      <c r="D11" s="502">
        <f>SUM(D12:D14)</f>
        <v>0</v>
      </c>
      <c r="E11" s="497">
        <v>14866100</v>
      </c>
      <c r="F11" s="502">
        <f t="shared" ref="F11:F35" si="0">C11-D11-E11</f>
        <v>0</v>
      </c>
      <c r="G11" s="503"/>
    </row>
    <row r="12" spans="1:8" ht="15.75" customHeight="1">
      <c r="A12" s="777"/>
      <c r="B12" s="501" t="s">
        <v>479</v>
      </c>
      <c r="C12" s="502">
        <v>10704100</v>
      </c>
      <c r="D12" s="502"/>
      <c r="E12" s="497">
        <v>10704100</v>
      </c>
      <c r="F12" s="502">
        <f t="shared" si="0"/>
        <v>0</v>
      </c>
      <c r="G12" s="503"/>
    </row>
    <row r="13" spans="1:8" ht="13.5" customHeight="1">
      <c r="A13" s="777"/>
      <c r="B13" s="501" t="s">
        <v>480</v>
      </c>
      <c r="C13" s="502">
        <v>78000</v>
      </c>
      <c r="D13" s="502"/>
      <c r="E13" s="497">
        <v>78000</v>
      </c>
      <c r="F13" s="502">
        <f t="shared" si="0"/>
        <v>0</v>
      </c>
      <c r="G13" s="503"/>
    </row>
    <row r="14" spans="1:8" ht="15.75" customHeight="1">
      <c r="A14" s="778"/>
      <c r="B14" s="504" t="s">
        <v>347</v>
      </c>
      <c r="C14" s="505">
        <v>4084000</v>
      </c>
      <c r="D14" s="505"/>
      <c r="E14" s="506">
        <v>4084000</v>
      </c>
      <c r="F14" s="505">
        <f t="shared" si="0"/>
        <v>0</v>
      </c>
      <c r="G14" s="503"/>
    </row>
    <row r="15" spans="1:8" ht="27" customHeight="1">
      <c r="A15" s="507">
        <v>33018</v>
      </c>
      <c r="B15" s="508" t="s">
        <v>348</v>
      </c>
      <c r="C15" s="509"/>
      <c r="D15" s="509"/>
      <c r="E15" s="510">
        <v>0</v>
      </c>
      <c r="F15" s="511">
        <f t="shared" si="0"/>
        <v>0</v>
      </c>
      <c r="G15" s="503"/>
    </row>
    <row r="16" spans="1:8" ht="21" customHeight="1">
      <c r="A16" s="507">
        <v>33023</v>
      </c>
      <c r="B16" s="508" t="s">
        <v>349</v>
      </c>
      <c r="C16" s="509"/>
      <c r="D16" s="509"/>
      <c r="E16" s="510">
        <v>0</v>
      </c>
      <c r="F16" s="511">
        <f t="shared" si="0"/>
        <v>0</v>
      </c>
      <c r="G16" s="503"/>
    </row>
    <row r="17" spans="1:7" ht="21.75" customHeight="1">
      <c r="A17" s="507">
        <v>33024</v>
      </c>
      <c r="B17" s="508" t="s">
        <v>350</v>
      </c>
      <c r="C17" s="509"/>
      <c r="D17" s="509"/>
      <c r="E17" s="510">
        <v>0</v>
      </c>
      <c r="F17" s="511">
        <f t="shared" si="0"/>
        <v>0</v>
      </c>
      <c r="G17" s="503"/>
    </row>
    <row r="18" spans="1:7" ht="27" customHeight="1">
      <c r="A18" s="507">
        <v>33025</v>
      </c>
      <c r="B18" s="508" t="s">
        <v>351</v>
      </c>
      <c r="C18" s="509"/>
      <c r="D18" s="509"/>
      <c r="E18" s="510">
        <v>0</v>
      </c>
      <c r="F18" s="511">
        <f t="shared" si="0"/>
        <v>0</v>
      </c>
      <c r="G18" s="503"/>
    </row>
    <row r="19" spans="1:7" ht="26.25" customHeight="1">
      <c r="A19" s="507">
        <v>33034</v>
      </c>
      <c r="B19" s="508" t="s">
        <v>352</v>
      </c>
      <c r="C19" s="509"/>
      <c r="D19" s="509"/>
      <c r="E19" s="510">
        <v>0</v>
      </c>
      <c r="F19" s="511">
        <f t="shared" si="0"/>
        <v>0</v>
      </c>
      <c r="G19" s="503"/>
    </row>
    <row r="20" spans="1:7" ht="28.5" customHeight="1">
      <c r="A20" s="507">
        <v>33038</v>
      </c>
      <c r="B20" s="508" t="s">
        <v>481</v>
      </c>
      <c r="C20" s="509">
        <v>61314</v>
      </c>
      <c r="D20" s="509"/>
      <c r="E20" s="510">
        <v>61314</v>
      </c>
      <c r="F20" s="512">
        <f t="shared" si="0"/>
        <v>0</v>
      </c>
      <c r="G20" s="503"/>
    </row>
    <row r="21" spans="1:7" ht="21.75" customHeight="1">
      <c r="A21" s="507">
        <v>33040</v>
      </c>
      <c r="B21" s="508" t="s">
        <v>482</v>
      </c>
      <c r="C21" s="509"/>
      <c r="D21" s="509"/>
      <c r="E21" s="510">
        <v>0</v>
      </c>
      <c r="F21" s="511">
        <f t="shared" si="0"/>
        <v>0</v>
      </c>
      <c r="G21" s="503"/>
    </row>
    <row r="22" spans="1:7" ht="27" customHeight="1">
      <c r="A22" s="507">
        <v>33043</v>
      </c>
      <c r="B22" s="508" t="s">
        <v>483</v>
      </c>
      <c r="C22" s="509"/>
      <c r="D22" s="509"/>
      <c r="E22" s="510">
        <v>0</v>
      </c>
      <c r="F22" s="511">
        <f t="shared" si="0"/>
        <v>0</v>
      </c>
      <c r="G22" s="503"/>
    </row>
    <row r="23" spans="1:7" ht="24" customHeight="1">
      <c r="A23" s="507">
        <v>33044</v>
      </c>
      <c r="B23" s="508" t="s">
        <v>484</v>
      </c>
      <c r="C23" s="509"/>
      <c r="D23" s="509"/>
      <c r="E23" s="510">
        <v>0</v>
      </c>
      <c r="F23" s="511">
        <f t="shared" si="0"/>
        <v>0</v>
      </c>
      <c r="G23" s="503"/>
    </row>
    <row r="24" spans="1:7" ht="24" customHeight="1">
      <c r="A24" s="507">
        <v>33046</v>
      </c>
      <c r="B24" s="508" t="s">
        <v>485</v>
      </c>
      <c r="C24" s="509"/>
      <c r="D24" s="509"/>
      <c r="E24" s="510">
        <v>0</v>
      </c>
      <c r="F24" s="511">
        <f t="shared" si="0"/>
        <v>0</v>
      </c>
      <c r="G24" s="503"/>
    </row>
    <row r="25" spans="1:7" ht="24" customHeight="1">
      <c r="A25" s="507">
        <v>33122</v>
      </c>
      <c r="B25" s="508" t="s">
        <v>253</v>
      </c>
      <c r="C25" s="509"/>
      <c r="D25" s="509"/>
      <c r="E25" s="510">
        <v>0</v>
      </c>
      <c r="F25" s="512">
        <f t="shared" si="0"/>
        <v>0</v>
      </c>
      <c r="G25" s="503"/>
    </row>
    <row r="26" spans="1:7" ht="24" customHeight="1">
      <c r="A26" s="513">
        <v>33155</v>
      </c>
      <c r="B26" s="514" t="s">
        <v>290</v>
      </c>
      <c r="C26" s="512"/>
      <c r="D26" s="512"/>
      <c r="E26" s="515">
        <v>0</v>
      </c>
      <c r="F26" s="512">
        <f t="shared" si="0"/>
        <v>0</v>
      </c>
      <c r="G26" s="503"/>
    </row>
    <row r="27" spans="1:7" ht="24" customHeight="1">
      <c r="A27" s="513">
        <v>33160</v>
      </c>
      <c r="B27" s="514" t="s">
        <v>254</v>
      </c>
      <c r="C27" s="512"/>
      <c r="D27" s="512"/>
      <c r="E27" s="515">
        <v>0</v>
      </c>
      <c r="F27" s="509">
        <f t="shared" si="0"/>
        <v>0</v>
      </c>
      <c r="G27" s="503"/>
    </row>
    <row r="28" spans="1:7" ht="24" customHeight="1">
      <c r="A28" s="507">
        <v>33163</v>
      </c>
      <c r="B28" s="508" t="s">
        <v>255</v>
      </c>
      <c r="C28" s="509"/>
      <c r="D28" s="509"/>
      <c r="E28" s="510">
        <v>0</v>
      </c>
      <c r="F28" s="509">
        <f t="shared" si="0"/>
        <v>0</v>
      </c>
      <c r="G28" s="503"/>
    </row>
    <row r="29" spans="1:7" ht="24" customHeight="1">
      <c r="A29" s="507">
        <v>33166</v>
      </c>
      <c r="B29" s="508" t="s">
        <v>256</v>
      </c>
      <c r="C29" s="509"/>
      <c r="D29" s="509"/>
      <c r="E29" s="510">
        <v>0</v>
      </c>
      <c r="F29" s="509">
        <f t="shared" si="0"/>
        <v>0</v>
      </c>
      <c r="G29" s="503"/>
    </row>
    <row r="30" spans="1:7" ht="24" customHeight="1">
      <c r="A30" s="513">
        <v>33215</v>
      </c>
      <c r="B30" s="508" t="s">
        <v>289</v>
      </c>
      <c r="C30" s="509"/>
      <c r="D30" s="509"/>
      <c r="E30" s="510">
        <v>0</v>
      </c>
      <c r="F30" s="509">
        <f t="shared" si="0"/>
        <v>0</v>
      </c>
      <c r="G30" s="516"/>
    </row>
    <row r="31" spans="1:7" ht="24" customHeight="1">
      <c r="A31" s="513">
        <v>33264</v>
      </c>
      <c r="B31" s="508" t="s">
        <v>486</v>
      </c>
      <c r="C31" s="509"/>
      <c r="D31" s="509"/>
      <c r="E31" s="510">
        <v>0</v>
      </c>
      <c r="F31" s="511">
        <f t="shared" si="0"/>
        <v>0</v>
      </c>
      <c r="G31" s="516"/>
    </row>
    <row r="32" spans="1:7" ht="25.5">
      <c r="A32" s="507">
        <v>33435</v>
      </c>
      <c r="B32" s="508" t="s">
        <v>386</v>
      </c>
      <c r="C32" s="509"/>
      <c r="D32" s="509"/>
      <c r="E32" s="510">
        <v>0</v>
      </c>
      <c r="F32" s="509">
        <f t="shared" si="0"/>
        <v>0</v>
      </c>
      <c r="G32" s="503"/>
    </row>
    <row r="33" spans="1:7" ht="25.5">
      <c r="A33" s="507">
        <v>33457</v>
      </c>
      <c r="B33" s="508" t="s">
        <v>288</v>
      </c>
      <c r="C33" s="509"/>
      <c r="D33" s="509"/>
      <c r="E33" s="510">
        <v>0</v>
      </c>
      <c r="F33" s="509">
        <f t="shared" si="0"/>
        <v>0</v>
      </c>
      <c r="G33" s="503"/>
    </row>
    <row r="34" spans="1:7" ht="18" customHeight="1">
      <c r="A34" s="517"/>
      <c r="B34" s="508" t="s">
        <v>257</v>
      </c>
      <c r="C34" s="509"/>
      <c r="D34" s="509"/>
      <c r="E34" s="510">
        <v>0</v>
      </c>
      <c r="F34" s="509">
        <f t="shared" si="0"/>
        <v>0</v>
      </c>
      <c r="G34" s="518"/>
    </row>
    <row r="35" spans="1:7" ht="18" customHeight="1" thickBot="1">
      <c r="A35" s="519"/>
      <c r="B35" s="501"/>
      <c r="C35" s="520"/>
      <c r="D35" s="520"/>
      <c r="E35" s="521">
        <v>0</v>
      </c>
      <c r="F35" s="509">
        <f t="shared" si="0"/>
        <v>0</v>
      </c>
      <c r="G35" s="503"/>
    </row>
    <row r="36" spans="1:7" ht="18" customHeight="1" thickBot="1">
      <c r="A36" s="522"/>
      <c r="B36" s="523" t="s">
        <v>258</v>
      </c>
      <c r="C36" s="496">
        <f>SUM(C38:C39)</f>
        <v>0</v>
      </c>
      <c r="D36" s="496">
        <f>SUM(D38:D39)</f>
        <v>0</v>
      </c>
      <c r="E36" s="496">
        <f>SUM(E38:E39)</f>
        <v>0</v>
      </c>
      <c r="F36" s="496">
        <f>C36-D36-E36</f>
        <v>0</v>
      </c>
      <c r="G36" s="503"/>
    </row>
    <row r="37" spans="1:7" ht="18" customHeight="1">
      <c r="A37" s="519"/>
      <c r="B37" s="498" t="s">
        <v>252</v>
      </c>
      <c r="C37" s="502"/>
      <c r="D37" s="502"/>
      <c r="E37" s="502"/>
      <c r="F37" s="502"/>
      <c r="G37" s="503"/>
    </row>
    <row r="38" spans="1:7" ht="18" customHeight="1">
      <c r="A38" s="524"/>
      <c r="B38" s="525" t="s">
        <v>257</v>
      </c>
      <c r="C38" s="502"/>
      <c r="D38" s="502"/>
      <c r="E38" s="502">
        <v>0</v>
      </c>
      <c r="F38" s="502">
        <f>C38-D38-E38</f>
        <v>0</v>
      </c>
      <c r="G38" s="503"/>
    </row>
    <row r="39" spans="1:7" ht="18" customHeight="1" thickBot="1">
      <c r="A39" s="526"/>
      <c r="B39" s="527"/>
      <c r="C39" s="528"/>
      <c r="D39" s="528"/>
      <c r="E39" s="528"/>
      <c r="F39" s="528">
        <f>C39-D39-E39</f>
        <v>0</v>
      </c>
      <c r="G39" s="503"/>
    </row>
    <row r="40" spans="1:7" ht="18" customHeight="1" thickBot="1">
      <c r="A40" s="490"/>
      <c r="B40" s="529" t="s">
        <v>259</v>
      </c>
      <c r="C40" s="496">
        <f>C9+C36</f>
        <v>14927414</v>
      </c>
      <c r="D40" s="496">
        <f>D9+D36</f>
        <v>0</v>
      </c>
      <c r="E40" s="496">
        <f>E9+E36</f>
        <v>14927414</v>
      </c>
      <c r="F40" s="496">
        <f>C40-D40-E40</f>
        <v>0</v>
      </c>
      <c r="G40" s="503"/>
    </row>
    <row r="41" spans="1:7">
      <c r="A41" s="530"/>
      <c r="B41" s="531"/>
      <c r="C41" s="494"/>
      <c r="D41" s="494"/>
      <c r="E41" s="494"/>
      <c r="F41" s="494"/>
      <c r="G41" s="494"/>
    </row>
    <row r="42" spans="1:7" ht="12.75" customHeight="1">
      <c r="A42" s="532" t="s">
        <v>46</v>
      </c>
      <c r="B42" s="532"/>
      <c r="C42" s="532"/>
      <c r="D42" s="532"/>
      <c r="E42" s="532"/>
      <c r="F42" s="532"/>
      <c r="G42" s="532"/>
    </row>
    <row r="43" spans="1:7" ht="9.9499999999999993" customHeight="1">
      <c r="A43" s="772" t="s">
        <v>487</v>
      </c>
      <c r="B43" s="772"/>
      <c r="C43" s="772"/>
      <c r="D43" s="772"/>
      <c r="E43" s="772"/>
      <c r="F43" s="772"/>
      <c r="G43" s="533"/>
    </row>
    <row r="44" spans="1:7" ht="12" customHeight="1">
      <c r="A44" s="772" t="s">
        <v>387</v>
      </c>
      <c r="B44" s="772"/>
      <c r="C44" s="772"/>
      <c r="D44" s="772"/>
      <c r="E44" s="772"/>
      <c r="F44" s="772"/>
      <c r="G44" s="533"/>
    </row>
    <row r="45" spans="1:7" ht="10.5" customHeight="1">
      <c r="A45" s="772" t="s">
        <v>488</v>
      </c>
      <c r="B45" s="772"/>
      <c r="C45" s="772"/>
      <c r="D45" s="772"/>
      <c r="E45" s="772"/>
      <c r="F45" s="772"/>
      <c r="G45" s="533"/>
    </row>
    <row r="46" spans="1:7" ht="9.9499999999999993" customHeight="1">
      <c r="A46" s="532" t="s">
        <v>489</v>
      </c>
      <c r="B46" s="532"/>
      <c r="C46" s="532"/>
      <c r="D46" s="532"/>
      <c r="E46" s="532"/>
      <c r="F46" s="532"/>
    </row>
    <row r="47" spans="1:7" ht="9.9499999999999993" customHeight="1">
      <c r="A47" s="532" t="s">
        <v>260</v>
      </c>
      <c r="B47" s="532"/>
      <c r="C47" s="532"/>
      <c r="D47" s="532"/>
      <c r="E47" s="532"/>
      <c r="F47" s="532"/>
    </row>
    <row r="48" spans="1:7">
      <c r="A48" s="534"/>
      <c r="B48" s="534"/>
    </row>
    <row r="49" spans="1:4">
      <c r="A49" s="479" t="s">
        <v>581</v>
      </c>
      <c r="D49" s="479" t="s">
        <v>595</v>
      </c>
    </row>
    <row r="50" spans="1:4">
      <c r="A50" s="479" t="s">
        <v>596</v>
      </c>
      <c r="D50" s="479" t="s">
        <v>596</v>
      </c>
    </row>
    <row r="51" spans="1:4">
      <c r="A51" s="479" t="s">
        <v>597</v>
      </c>
    </row>
  </sheetData>
  <mergeCells count="7">
    <mergeCell ref="A45:F45"/>
    <mergeCell ref="A3:F3"/>
    <mergeCell ref="A4:F4"/>
    <mergeCell ref="A5:F5"/>
    <mergeCell ref="A10:A14"/>
    <mergeCell ref="A43:F43"/>
    <mergeCell ref="A44:F44"/>
  </mergeCells>
  <printOptions horizontalCentered="1" verticalCentered="1"/>
  <pageMargins left="0.39370078740157483" right="0" top="0.23622047244094491" bottom="0.19685039370078741" header="0" footer="0"/>
  <pageSetup paperSize="9" scale="7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31" sqref="C30:C31"/>
    </sheetView>
  </sheetViews>
  <sheetFormatPr defaultRowHeight="12.75"/>
  <cols>
    <col min="1" max="1" width="26.5703125" customWidth="1"/>
    <col min="2" max="2" width="14.140625" customWidth="1"/>
    <col min="3" max="3" width="14.85546875" customWidth="1"/>
    <col min="4" max="4" width="13.28515625" customWidth="1"/>
  </cols>
  <sheetData>
    <row r="1" spans="1:5">
      <c r="E1" s="446" t="s">
        <v>388</v>
      </c>
    </row>
    <row r="2" spans="1:5">
      <c r="E2" s="446"/>
    </row>
    <row r="3" spans="1:5" ht="21" customHeight="1">
      <c r="A3" s="447" t="s">
        <v>400</v>
      </c>
    </row>
    <row r="5" spans="1:5">
      <c r="A5" s="758" t="s">
        <v>584</v>
      </c>
      <c r="B5" s="758"/>
      <c r="C5" s="758"/>
    </row>
    <row r="7" spans="1:5" ht="13.5" thickBot="1">
      <c r="A7" s="448"/>
      <c r="B7" s="445"/>
      <c r="C7" s="445"/>
      <c r="D7" s="328" t="s">
        <v>377</v>
      </c>
    </row>
    <row r="8" spans="1:5" ht="21" customHeight="1">
      <c r="A8" s="779" t="s">
        <v>360</v>
      </c>
      <c r="B8" s="617" t="s">
        <v>453</v>
      </c>
      <c r="C8" s="618" t="s">
        <v>454</v>
      </c>
      <c r="D8" s="781" t="s">
        <v>455</v>
      </c>
    </row>
    <row r="9" spans="1:5" ht="18" customHeight="1" thickBot="1">
      <c r="A9" s="780"/>
      <c r="B9" s="588" t="s">
        <v>401</v>
      </c>
      <c r="C9" s="589" t="s">
        <v>401</v>
      </c>
      <c r="D9" s="782"/>
    </row>
    <row r="10" spans="1:5" ht="18.75" customHeight="1">
      <c r="A10" s="585" t="s">
        <v>357</v>
      </c>
      <c r="B10" s="690">
        <v>3665900</v>
      </c>
      <c r="C10" s="691">
        <v>3642690</v>
      </c>
      <c r="D10" s="692">
        <f>B10-C10</f>
        <v>23210</v>
      </c>
    </row>
    <row r="11" spans="1:5" ht="18.75" customHeight="1">
      <c r="A11" s="586" t="s">
        <v>358</v>
      </c>
      <c r="B11" s="693">
        <v>107000</v>
      </c>
      <c r="C11" s="694">
        <v>107612.04</v>
      </c>
      <c r="D11" s="695">
        <f>B11-C11</f>
        <v>-612.0399999999936</v>
      </c>
    </row>
    <row r="12" spans="1:5" ht="18.75" customHeight="1" thickBot="1">
      <c r="A12" s="587" t="s">
        <v>359</v>
      </c>
      <c r="B12" s="696">
        <v>311100</v>
      </c>
      <c r="C12" s="697">
        <v>333697.96000000002</v>
      </c>
      <c r="D12" s="698">
        <f>B12-C12</f>
        <v>-22597.960000000021</v>
      </c>
    </row>
    <row r="13" spans="1:5" ht="18.75" customHeight="1" thickBot="1">
      <c r="A13" s="536" t="s">
        <v>117</v>
      </c>
      <c r="B13" s="699">
        <f>SUM(B10:B12)</f>
        <v>4084000</v>
      </c>
      <c r="C13" s="699">
        <f>SUM(C10:C12)</f>
        <v>4084000</v>
      </c>
      <c r="D13" s="700">
        <f>SUM(D10:D12)</f>
        <v>0</v>
      </c>
    </row>
    <row r="14" spans="1:5" ht="15.75">
      <c r="A14" s="444"/>
    </row>
    <row r="21" spans="1:4">
      <c r="A21" s="102" t="s">
        <v>598</v>
      </c>
      <c r="B21" s="105"/>
      <c r="D21" t="s">
        <v>593</v>
      </c>
    </row>
    <row r="23" spans="1:4">
      <c r="A23" t="s">
        <v>588</v>
      </c>
    </row>
  </sheetData>
  <mergeCells count="3">
    <mergeCell ref="A8:A9"/>
    <mergeCell ref="D8:D9"/>
    <mergeCell ref="A5:C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zoomScaleNormal="100" workbookViewId="0">
      <selection activeCell="A25" sqref="A25:IV25"/>
    </sheetView>
  </sheetViews>
  <sheetFormatPr defaultRowHeight="12.75"/>
  <cols>
    <col min="1" max="2" width="9.140625" customWidth="1"/>
    <col min="3" max="3" width="34.5703125" customWidth="1"/>
    <col min="4" max="4" width="5.7109375" customWidth="1"/>
    <col min="5" max="5" width="10.85546875" customWidth="1"/>
    <col min="6" max="6" width="7.7109375" customWidth="1"/>
    <col min="7" max="8" width="0" hidden="1" customWidth="1"/>
    <col min="9" max="9" width="9.140625" customWidth="1"/>
    <col min="10" max="10" width="5.42578125" customWidth="1"/>
    <col min="11" max="11" width="22.85546875" customWidth="1"/>
    <col min="12" max="12" width="7.140625" customWidth="1"/>
    <col min="13" max="13" width="8.7109375" customWidth="1"/>
    <col min="14" max="14" width="0" hidden="1" customWidth="1"/>
  </cols>
  <sheetData>
    <row r="1" spans="1:14">
      <c r="A1" s="466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872" t="s">
        <v>355</v>
      </c>
      <c r="N1" s="873"/>
    </row>
    <row r="2" spans="1:14" ht="15.75">
      <c r="A2" s="261" t="s">
        <v>362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</row>
    <row r="3" spans="1:14">
      <c r="A3" s="466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</row>
    <row r="4" spans="1:14">
      <c r="A4" s="758" t="s">
        <v>584</v>
      </c>
      <c r="B4" s="758"/>
      <c r="C4" s="758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3.5" thickBot="1">
      <c r="A5" s="466"/>
      <c r="B5" s="466"/>
      <c r="C5" s="466"/>
      <c r="D5" s="466"/>
      <c r="E5" s="539" t="s">
        <v>201</v>
      </c>
      <c r="F5" s="466"/>
      <c r="G5" s="466"/>
      <c r="H5" s="466"/>
      <c r="I5" s="466"/>
      <c r="J5" s="466"/>
      <c r="K5" s="874" t="s">
        <v>378</v>
      </c>
      <c r="L5" s="875"/>
      <c r="M5" s="875"/>
      <c r="N5" s="466"/>
    </row>
    <row r="6" spans="1:14">
      <c r="A6" s="876" t="s">
        <v>208</v>
      </c>
      <c r="B6" s="877"/>
      <c r="C6" s="877"/>
      <c r="D6" s="880" t="s">
        <v>207</v>
      </c>
      <c r="E6" s="881"/>
      <c r="F6" s="466"/>
      <c r="G6" s="466"/>
      <c r="H6" s="466"/>
      <c r="I6" s="876" t="s">
        <v>209</v>
      </c>
      <c r="J6" s="877"/>
      <c r="K6" s="877"/>
      <c r="L6" s="880" t="s">
        <v>207</v>
      </c>
      <c r="M6" s="881"/>
      <c r="N6" s="466"/>
    </row>
    <row r="7" spans="1:14" ht="13.5" thickBot="1">
      <c r="A7" s="878"/>
      <c r="B7" s="879"/>
      <c r="C7" s="879"/>
      <c r="D7" s="766"/>
      <c r="E7" s="882"/>
      <c r="F7" s="466"/>
      <c r="G7" s="466"/>
      <c r="H7" s="466"/>
      <c r="I7" s="878"/>
      <c r="J7" s="879"/>
      <c r="K7" s="879"/>
      <c r="L7" s="766"/>
      <c r="M7" s="882"/>
      <c r="N7" s="466"/>
    </row>
    <row r="8" spans="1:14" ht="13.5" thickBot="1">
      <c r="A8" s="797" t="s">
        <v>414</v>
      </c>
      <c r="B8" s="798"/>
      <c r="C8" s="799"/>
      <c r="D8" s="788">
        <v>284749</v>
      </c>
      <c r="E8" s="789"/>
      <c r="F8" s="466"/>
      <c r="G8" s="466"/>
      <c r="H8" s="466"/>
      <c r="I8" s="797" t="s">
        <v>414</v>
      </c>
      <c r="J8" s="802"/>
      <c r="K8" s="803"/>
      <c r="L8" s="788">
        <v>0</v>
      </c>
      <c r="M8" s="789"/>
      <c r="N8" s="466"/>
    </row>
    <row r="9" spans="1:14" ht="13.5" thickBot="1">
      <c r="A9" s="621" t="s">
        <v>456</v>
      </c>
      <c r="B9" s="467"/>
      <c r="C9" s="468"/>
      <c r="D9" s="867">
        <v>36288.94</v>
      </c>
      <c r="E9" s="868"/>
      <c r="F9" s="466"/>
      <c r="G9" s="466"/>
      <c r="H9" s="466"/>
      <c r="I9" s="869" t="s">
        <v>468</v>
      </c>
      <c r="J9" s="870"/>
      <c r="K9" s="871"/>
      <c r="L9" s="852">
        <v>4000</v>
      </c>
      <c r="M9" s="842"/>
      <c r="N9" s="466"/>
    </row>
    <row r="10" spans="1:14" ht="13.5" thickBot="1">
      <c r="A10" s="857" t="s">
        <v>457</v>
      </c>
      <c r="B10" s="858"/>
      <c r="C10" s="859"/>
      <c r="D10" s="860">
        <v>0</v>
      </c>
      <c r="E10" s="861"/>
      <c r="F10" s="466"/>
      <c r="G10" s="466"/>
      <c r="H10" s="466"/>
      <c r="I10" s="862" t="s">
        <v>459</v>
      </c>
      <c r="J10" s="863"/>
      <c r="K10" s="864"/>
      <c r="L10" s="865">
        <f>L8+L9</f>
        <v>4000</v>
      </c>
      <c r="M10" s="866"/>
      <c r="N10" s="466"/>
    </row>
    <row r="11" spans="1:14" ht="42" customHeight="1" thickBot="1">
      <c r="A11" s="854" t="s">
        <v>458</v>
      </c>
      <c r="B11" s="855"/>
      <c r="C11" s="856"/>
      <c r="D11" s="833">
        <v>211100</v>
      </c>
      <c r="E11" s="834"/>
      <c r="F11" s="466"/>
      <c r="G11" s="466"/>
      <c r="H11" s="466"/>
      <c r="I11" s="848" t="s">
        <v>469</v>
      </c>
      <c r="J11" s="849"/>
      <c r="K11" s="850"/>
      <c r="L11" s="851"/>
      <c r="M11" s="826"/>
      <c r="N11" s="466"/>
    </row>
    <row r="12" spans="1:14" ht="13.5" thickBot="1">
      <c r="A12" s="797" t="s">
        <v>459</v>
      </c>
      <c r="B12" s="798"/>
      <c r="C12" s="798"/>
      <c r="D12" s="800">
        <f>D8+D9+D10+D11</f>
        <v>532137.93999999994</v>
      </c>
      <c r="E12" s="801"/>
      <c r="F12" s="466"/>
      <c r="G12" s="466"/>
      <c r="H12" s="466"/>
      <c r="I12" s="469" t="s">
        <v>470</v>
      </c>
      <c r="J12" s="470"/>
      <c r="K12" s="470"/>
      <c r="L12" s="853">
        <v>4000</v>
      </c>
      <c r="M12" s="853"/>
      <c r="N12" s="466"/>
    </row>
    <row r="13" spans="1:14" ht="15.6" customHeight="1" thickBot="1">
      <c r="A13" s="839" t="s">
        <v>460</v>
      </c>
      <c r="B13" s="840"/>
      <c r="C13" s="742"/>
      <c r="D13" s="841"/>
      <c r="E13" s="842"/>
      <c r="F13" s="466"/>
      <c r="G13" s="466"/>
      <c r="H13" s="466"/>
      <c r="I13" s="471" t="s">
        <v>467</v>
      </c>
      <c r="J13" s="472"/>
      <c r="K13" s="472"/>
      <c r="L13" s="832">
        <f>L11+L12</f>
        <v>4000</v>
      </c>
      <c r="M13" s="832"/>
      <c r="N13" s="466"/>
    </row>
    <row r="14" spans="1:14" ht="26.45" customHeight="1" thickBot="1">
      <c r="A14" s="843" t="s">
        <v>461</v>
      </c>
      <c r="B14" s="815"/>
      <c r="C14" s="816"/>
      <c r="D14" s="837"/>
      <c r="E14" s="838"/>
      <c r="F14" s="466"/>
      <c r="G14" s="466"/>
      <c r="H14" s="466"/>
      <c r="I14" s="844" t="s">
        <v>396</v>
      </c>
      <c r="J14" s="845"/>
      <c r="K14" s="846"/>
      <c r="L14" s="812">
        <f>L10-L13</f>
        <v>0</v>
      </c>
      <c r="M14" s="847"/>
      <c r="N14" s="466"/>
    </row>
    <row r="15" spans="1:14">
      <c r="A15" s="827" t="s">
        <v>462</v>
      </c>
      <c r="B15" s="828"/>
      <c r="C15" s="829"/>
      <c r="D15" s="830"/>
      <c r="E15" s="831"/>
      <c r="F15" s="466"/>
      <c r="G15" s="466"/>
      <c r="H15" s="466"/>
      <c r="I15" s="473"/>
      <c r="J15" s="473"/>
      <c r="K15" s="473"/>
      <c r="L15" s="465"/>
      <c r="N15" s="466"/>
    </row>
    <row r="16" spans="1:14" ht="25.15" customHeight="1" thickBot="1">
      <c r="A16" s="814" t="s">
        <v>463</v>
      </c>
      <c r="B16" s="835"/>
      <c r="C16" s="836"/>
      <c r="D16" s="837"/>
      <c r="E16" s="838"/>
      <c r="F16" s="466"/>
      <c r="G16" s="466"/>
      <c r="H16" s="466"/>
      <c r="I16" s="11"/>
      <c r="J16" s="478"/>
      <c r="K16" s="478"/>
      <c r="L16" s="11"/>
      <c r="M16" s="449" t="s">
        <v>201</v>
      </c>
      <c r="N16" s="466"/>
    </row>
    <row r="17" spans="1:14" ht="26.25" customHeight="1" thickBot="1">
      <c r="A17" s="814" t="s">
        <v>464</v>
      </c>
      <c r="B17" s="815"/>
      <c r="C17" s="816"/>
      <c r="D17" s="817"/>
      <c r="E17" s="818"/>
      <c r="F17" s="466"/>
      <c r="G17" s="466"/>
      <c r="H17" s="466"/>
      <c r="I17" s="785" t="s">
        <v>195</v>
      </c>
      <c r="J17" s="786"/>
      <c r="K17" s="787"/>
      <c r="L17" s="790" t="s">
        <v>207</v>
      </c>
      <c r="M17" s="791"/>
      <c r="N17" s="466"/>
    </row>
    <row r="18" spans="1:14" ht="40.15" customHeight="1" thickBot="1">
      <c r="A18" s="819" t="s">
        <v>465</v>
      </c>
      <c r="B18" s="820"/>
      <c r="C18" s="821"/>
      <c r="D18" s="817">
        <v>284749</v>
      </c>
      <c r="E18" s="818"/>
      <c r="F18" s="466"/>
      <c r="G18" s="466"/>
      <c r="H18" s="466"/>
      <c r="I18" s="822" t="s">
        <v>414</v>
      </c>
      <c r="J18" s="823"/>
      <c r="K18" s="824"/>
      <c r="L18" s="825">
        <v>227336.85</v>
      </c>
      <c r="M18" s="826"/>
      <c r="N18" s="466"/>
    </row>
    <row r="19" spans="1:14" ht="13.5" thickBot="1">
      <c r="A19" s="804" t="s">
        <v>466</v>
      </c>
      <c r="B19" s="805"/>
      <c r="C19" s="806"/>
      <c r="D19" s="807"/>
      <c r="E19" s="808"/>
      <c r="F19" s="466"/>
      <c r="G19" s="466"/>
      <c r="H19" s="466"/>
      <c r="I19" s="809" t="s">
        <v>471</v>
      </c>
      <c r="J19" s="810"/>
      <c r="K19" s="811"/>
      <c r="L19" s="788">
        <v>109085.38</v>
      </c>
      <c r="M19" s="789"/>
      <c r="N19" s="466"/>
    </row>
    <row r="20" spans="1:14" ht="13.5" thickBot="1">
      <c r="A20" s="792" t="s">
        <v>467</v>
      </c>
      <c r="B20" s="793"/>
      <c r="C20" s="794"/>
      <c r="D20" s="795">
        <f>D13+D14+D15+D16+D17+D18+D19</f>
        <v>284749</v>
      </c>
      <c r="E20" s="796"/>
      <c r="F20" s="466"/>
      <c r="G20" s="466"/>
      <c r="H20" s="466"/>
      <c r="I20" s="797" t="s">
        <v>459</v>
      </c>
      <c r="J20" s="798"/>
      <c r="K20" s="799"/>
      <c r="L20" s="800">
        <f>L18+L19</f>
        <v>336422.23</v>
      </c>
      <c r="M20" s="801"/>
      <c r="N20" s="466"/>
    </row>
    <row r="21" spans="1:14" ht="13.5" thickBot="1">
      <c r="A21" s="797" t="s">
        <v>396</v>
      </c>
      <c r="B21" s="802"/>
      <c r="C21" s="803"/>
      <c r="D21" s="800">
        <f>D12-D20</f>
        <v>247388.93999999994</v>
      </c>
      <c r="E21" s="801"/>
      <c r="F21" s="466"/>
      <c r="G21" s="466"/>
      <c r="H21" s="466"/>
      <c r="I21" s="474" t="s">
        <v>472</v>
      </c>
      <c r="J21" s="475"/>
      <c r="K21" s="476"/>
      <c r="L21" s="788">
        <v>207377</v>
      </c>
      <c r="M21" s="789"/>
      <c r="N21" s="466"/>
    </row>
    <row r="22" spans="1:14" ht="13.5" thickBot="1">
      <c r="A22" s="466"/>
      <c r="B22" s="466"/>
      <c r="C22" s="466"/>
      <c r="D22" s="466"/>
      <c r="E22" s="466"/>
      <c r="F22" s="466"/>
      <c r="G22" s="466"/>
      <c r="H22" s="466"/>
      <c r="I22" s="797" t="s">
        <v>467</v>
      </c>
      <c r="J22" s="798"/>
      <c r="K22" s="799"/>
      <c r="L22" s="800">
        <f>L21</f>
        <v>207377</v>
      </c>
      <c r="M22" s="801"/>
      <c r="N22" s="466"/>
    </row>
    <row r="23" spans="1:14" ht="13.5" thickBot="1">
      <c r="A23" s="466"/>
      <c r="B23" s="466"/>
      <c r="C23" s="466"/>
      <c r="D23" s="466"/>
      <c r="E23" s="466"/>
      <c r="F23" s="466"/>
      <c r="G23" s="466"/>
      <c r="H23" s="466"/>
      <c r="I23" s="477" t="s">
        <v>473</v>
      </c>
      <c r="J23" s="470"/>
      <c r="K23" s="470"/>
      <c r="L23" s="812">
        <f>L20-L22</f>
        <v>129045.22999999998</v>
      </c>
      <c r="M23" s="813"/>
      <c r="N23" s="466"/>
    </row>
    <row r="24" spans="1:14">
      <c r="A24" s="473"/>
      <c r="B24" s="473"/>
      <c r="C24" s="473"/>
      <c r="D24" s="473"/>
      <c r="E24" s="464"/>
      <c r="F24" s="466"/>
      <c r="G24" s="466"/>
      <c r="H24" s="466"/>
      <c r="I24" s="464"/>
      <c r="J24" s="473"/>
      <c r="K24" s="473"/>
      <c r="L24" s="783"/>
      <c r="M24" s="784"/>
      <c r="N24" s="466"/>
    </row>
    <row r="25" spans="1:14">
      <c r="A25" s="701" t="s">
        <v>599</v>
      </c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783"/>
      <c r="M25" s="784"/>
      <c r="N25" s="466"/>
    </row>
  </sheetData>
  <mergeCells count="60">
    <mergeCell ref="M1:N1"/>
    <mergeCell ref="A4:C4"/>
    <mergeCell ref="K5:M5"/>
    <mergeCell ref="A6:C7"/>
    <mergeCell ref="D6:E7"/>
    <mergeCell ref="I6:K7"/>
    <mergeCell ref="L6:M7"/>
    <mergeCell ref="L8:M8"/>
    <mergeCell ref="A10:C10"/>
    <mergeCell ref="D10:E10"/>
    <mergeCell ref="I10:K10"/>
    <mergeCell ref="L10:M10"/>
    <mergeCell ref="D9:E9"/>
    <mergeCell ref="A8:C8"/>
    <mergeCell ref="D8:E8"/>
    <mergeCell ref="I8:K8"/>
    <mergeCell ref="I9:K9"/>
    <mergeCell ref="L9:M9"/>
    <mergeCell ref="A12:C12"/>
    <mergeCell ref="D12:E12"/>
    <mergeCell ref="L12:M12"/>
    <mergeCell ref="A11:C11"/>
    <mergeCell ref="A15:C15"/>
    <mergeCell ref="D15:E15"/>
    <mergeCell ref="L13:M13"/>
    <mergeCell ref="D11:E11"/>
    <mergeCell ref="A16:C16"/>
    <mergeCell ref="D16:E16"/>
    <mergeCell ref="A13:C13"/>
    <mergeCell ref="D13:E13"/>
    <mergeCell ref="A14:C14"/>
    <mergeCell ref="D14:E14"/>
    <mergeCell ref="I14:K14"/>
    <mergeCell ref="L14:M14"/>
    <mergeCell ref="I11:K11"/>
    <mergeCell ref="L11:M11"/>
    <mergeCell ref="A17:C17"/>
    <mergeCell ref="D17:E17"/>
    <mergeCell ref="A18:C18"/>
    <mergeCell ref="D18:E18"/>
    <mergeCell ref="I18:K18"/>
    <mergeCell ref="A19:C19"/>
    <mergeCell ref="D19:E19"/>
    <mergeCell ref="I19:K19"/>
    <mergeCell ref="I22:K22"/>
    <mergeCell ref="L22:M22"/>
    <mergeCell ref="L19:M19"/>
    <mergeCell ref="D21:E21"/>
    <mergeCell ref="A20:C20"/>
    <mergeCell ref="D20:E20"/>
    <mergeCell ref="I20:K20"/>
    <mergeCell ref="L20:M20"/>
    <mergeCell ref="A21:C21"/>
    <mergeCell ref="L24:M24"/>
    <mergeCell ref="L25:M25"/>
    <mergeCell ref="I17:K17"/>
    <mergeCell ref="L21:M21"/>
    <mergeCell ref="L17:M17"/>
    <mergeCell ref="L23:M23"/>
    <mergeCell ref="L18:M1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E12" sqref="E12"/>
    </sheetView>
  </sheetViews>
  <sheetFormatPr defaultRowHeight="12.75"/>
  <cols>
    <col min="1" max="1" width="15.5703125" customWidth="1"/>
    <col min="2" max="2" width="6.7109375" customWidth="1"/>
    <col min="3" max="3" width="14.42578125" customWidth="1"/>
    <col min="4" max="4" width="15.5703125" customWidth="1"/>
    <col min="5" max="5" width="28.28515625" customWidth="1"/>
    <col min="6" max="6" width="32.140625" customWidth="1"/>
    <col min="7" max="7" width="19.85546875" customWidth="1"/>
    <col min="8" max="8" width="15.5703125" customWidth="1"/>
    <col min="9" max="9" width="15.42578125" customWidth="1"/>
  </cols>
  <sheetData>
    <row r="1" spans="1:9">
      <c r="F1" s="3" t="s">
        <v>332</v>
      </c>
    </row>
    <row r="2" spans="1:9" ht="15.75">
      <c r="A2" s="883" t="s">
        <v>361</v>
      </c>
      <c r="B2" s="884"/>
      <c r="C2" s="884"/>
      <c r="D2" s="884"/>
      <c r="E2" s="884"/>
      <c r="F2" s="884"/>
      <c r="G2" s="884"/>
      <c r="H2" s="2"/>
    </row>
    <row r="3" spans="1:9" ht="15.75">
      <c r="A3" s="440"/>
      <c r="B3" s="441"/>
      <c r="C3" s="441"/>
      <c r="D3" s="441"/>
      <c r="E3" s="441"/>
      <c r="F3" s="441"/>
      <c r="G3" s="441"/>
      <c r="H3" s="2"/>
    </row>
    <row r="4" spans="1:9">
      <c r="A4" s="758" t="s">
        <v>584</v>
      </c>
      <c r="B4" s="758"/>
      <c r="C4" s="758"/>
      <c r="D4" s="758"/>
      <c r="E4" s="230"/>
      <c r="F4" s="3"/>
      <c r="H4" s="230"/>
      <c r="I4" s="232"/>
    </row>
    <row r="5" spans="1:9" ht="13.5" thickBot="1">
      <c r="A5" s="156"/>
      <c r="B5" s="233"/>
      <c r="C5" s="230"/>
      <c r="D5" s="230"/>
      <c r="E5" s="2"/>
      <c r="F5" s="537" t="s">
        <v>370</v>
      </c>
      <c r="G5" s="450"/>
      <c r="H5" s="230"/>
      <c r="I5" s="5"/>
    </row>
    <row r="6" spans="1:9" ht="16.5" thickBot="1">
      <c r="A6" s="290"/>
      <c r="B6" s="292"/>
      <c r="C6" s="885" t="s">
        <v>414</v>
      </c>
      <c r="D6" s="885" t="s">
        <v>415</v>
      </c>
      <c r="E6" s="887" t="s">
        <v>402</v>
      </c>
      <c r="F6" s="888"/>
      <c r="G6" s="538"/>
      <c r="H6" s="234"/>
      <c r="I6" s="235"/>
    </row>
    <row r="7" spans="1:9" ht="36.75" thickBot="1">
      <c r="A7" s="291" t="s">
        <v>191</v>
      </c>
      <c r="B7" s="293" t="s">
        <v>383</v>
      </c>
      <c r="C7" s="886"/>
      <c r="D7" s="886"/>
      <c r="E7" s="417" t="s">
        <v>192</v>
      </c>
      <c r="F7" s="236" t="s">
        <v>193</v>
      </c>
      <c r="G7" s="20"/>
      <c r="H7" s="20"/>
      <c r="I7" s="20"/>
    </row>
    <row r="8" spans="1:9" ht="13.5" thickBot="1">
      <c r="A8" s="146"/>
      <c r="B8" s="131"/>
      <c r="C8" s="237">
        <v>1</v>
      </c>
      <c r="D8" s="416">
        <v>2</v>
      </c>
      <c r="E8" s="237">
        <v>241</v>
      </c>
      <c r="F8" s="237">
        <v>243</v>
      </c>
      <c r="G8" s="14"/>
      <c r="H8" s="238"/>
    </row>
    <row r="9" spans="1:9">
      <c r="A9" s="421" t="s">
        <v>194</v>
      </c>
      <c r="B9" s="425">
        <v>411</v>
      </c>
      <c r="C9" s="575">
        <v>0</v>
      </c>
      <c r="D9" s="294">
        <v>0</v>
      </c>
      <c r="E9" s="294">
        <v>0</v>
      </c>
      <c r="F9" s="294">
        <v>0</v>
      </c>
      <c r="G9" s="191"/>
      <c r="H9" s="191"/>
    </row>
    <row r="10" spans="1:9">
      <c r="A10" s="422" t="s">
        <v>195</v>
      </c>
      <c r="B10" s="426">
        <v>412</v>
      </c>
      <c r="C10" s="576">
        <v>227336.85</v>
      </c>
      <c r="D10" s="21">
        <v>129045.23</v>
      </c>
      <c r="E10" s="21">
        <v>0</v>
      </c>
      <c r="F10" s="21">
        <v>119480.15</v>
      </c>
      <c r="G10" s="191"/>
      <c r="H10" s="191"/>
    </row>
    <row r="11" spans="1:9">
      <c r="A11" s="422" t="s">
        <v>196</v>
      </c>
      <c r="B11" s="426">
        <v>413</v>
      </c>
      <c r="C11" s="576">
        <v>0</v>
      </c>
      <c r="D11" s="21">
        <v>36288.94</v>
      </c>
      <c r="E11" s="21">
        <v>36288.94</v>
      </c>
      <c r="F11" s="21">
        <v>0</v>
      </c>
      <c r="G11" s="191"/>
      <c r="H11" s="191"/>
    </row>
    <row r="12" spans="1:9">
      <c r="A12" s="422" t="s">
        <v>196</v>
      </c>
      <c r="B12" s="427">
        <v>414</v>
      </c>
      <c r="C12" s="619">
        <v>284749</v>
      </c>
      <c r="D12" s="144">
        <v>211100</v>
      </c>
      <c r="E12" s="21">
        <v>211100</v>
      </c>
      <c r="F12" s="420">
        <v>0</v>
      </c>
      <c r="G12" s="191"/>
      <c r="H12" s="191"/>
    </row>
    <row r="13" spans="1:9" ht="13.5" thickBot="1">
      <c r="A13" s="423" t="s">
        <v>285</v>
      </c>
      <c r="B13" s="428">
        <v>416</v>
      </c>
      <c r="C13" s="620">
        <v>266110</v>
      </c>
      <c r="D13" s="620">
        <v>309822</v>
      </c>
      <c r="E13" s="419">
        <v>309822</v>
      </c>
      <c r="F13" s="419"/>
      <c r="G13" s="191"/>
      <c r="H13" s="191"/>
    </row>
    <row r="14" spans="1:9" ht="24" customHeight="1" thickBot="1">
      <c r="A14" s="418" t="s">
        <v>117</v>
      </c>
      <c r="B14" s="131"/>
      <c r="C14" s="239">
        <f>SUM(C9:C13)</f>
        <v>778195.85</v>
      </c>
      <c r="D14" s="239">
        <f>SUM(D9:D13)</f>
        <v>686256.16999999993</v>
      </c>
      <c r="E14" s="429">
        <f>SUM(E9:E13)</f>
        <v>557210.93999999994</v>
      </c>
      <c r="F14" s="429">
        <f>SUM(F9:F13)</f>
        <v>119480.15</v>
      </c>
      <c r="G14" s="240"/>
      <c r="H14" s="240"/>
    </row>
    <row r="16" spans="1:9">
      <c r="A16" s="241" t="s">
        <v>197</v>
      </c>
      <c r="B16" s="24"/>
      <c r="C16" s="24"/>
      <c r="D16" s="24"/>
      <c r="E16" s="24"/>
      <c r="F16" s="11"/>
      <c r="G16" s="230"/>
      <c r="H16" s="242"/>
      <c r="I16" s="230"/>
    </row>
    <row r="17" spans="1:14" ht="15.75">
      <c r="A17" s="243"/>
      <c r="B17" s="244"/>
      <c r="C17" s="243"/>
      <c r="D17" s="243"/>
      <c r="E17" s="11"/>
      <c r="F17" s="234"/>
      <c r="G17" s="245"/>
      <c r="H17" s="246"/>
      <c r="I17" s="230"/>
    </row>
    <row r="18" spans="1:14" ht="15.75">
      <c r="A18" s="243"/>
      <c r="B18" s="244"/>
      <c r="C18" s="247"/>
      <c r="D18" s="247"/>
      <c r="E18" s="11"/>
      <c r="F18" s="234"/>
      <c r="G18" s="245"/>
      <c r="H18" s="246"/>
      <c r="I18" s="230"/>
    </row>
    <row r="19" spans="1:14">
      <c r="A19" s="701" t="s">
        <v>599</v>
      </c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783"/>
      <c r="M19" s="784"/>
      <c r="N19" s="466"/>
    </row>
    <row r="20" spans="1:14">
      <c r="A20" s="20"/>
      <c r="B20" s="20"/>
      <c r="C20" s="20"/>
      <c r="D20" s="20"/>
      <c r="E20" s="20"/>
      <c r="F20" s="20"/>
      <c r="G20" s="20"/>
      <c r="H20" s="20"/>
      <c r="I20" s="230"/>
    </row>
    <row r="21" spans="1:14">
      <c r="A21" s="16"/>
      <c r="B21" s="16"/>
      <c r="C21" s="14"/>
      <c r="D21" s="14"/>
      <c r="E21" s="14"/>
      <c r="F21" s="14"/>
      <c r="G21" s="14"/>
      <c r="H21" s="14"/>
      <c r="I21" s="230"/>
    </row>
    <row r="22" spans="1:14">
      <c r="A22" s="16"/>
      <c r="B22" s="16"/>
      <c r="C22" s="191"/>
      <c r="D22" s="191"/>
      <c r="E22" s="11"/>
      <c r="F22" s="191"/>
      <c r="G22" s="191"/>
      <c r="H22" s="191"/>
      <c r="I22" s="230"/>
    </row>
    <row r="23" spans="1:14">
      <c r="A23" s="16"/>
      <c r="B23" s="16"/>
      <c r="C23" s="191"/>
      <c r="D23" s="191"/>
      <c r="E23" s="11"/>
      <c r="F23" s="191"/>
      <c r="G23" s="191"/>
      <c r="H23" s="191"/>
      <c r="I23" s="230"/>
    </row>
    <row r="24" spans="1:14">
      <c r="A24" s="16"/>
      <c r="B24" s="16"/>
      <c r="C24" s="191"/>
      <c r="D24" s="191"/>
      <c r="E24" s="11"/>
      <c r="F24" s="191"/>
      <c r="G24" s="191"/>
      <c r="H24" s="191"/>
      <c r="I24" s="230"/>
    </row>
    <row r="25" spans="1:14">
      <c r="A25" s="16"/>
      <c r="B25" s="16"/>
      <c r="C25" s="191"/>
      <c r="D25" s="191"/>
      <c r="E25" s="11"/>
      <c r="F25" s="191"/>
      <c r="G25" s="191"/>
      <c r="H25" s="191"/>
      <c r="I25" s="230"/>
    </row>
    <row r="26" spans="1:14">
      <c r="A26" s="16"/>
      <c r="B26" s="16"/>
      <c r="C26" s="191"/>
      <c r="D26" s="191"/>
      <c r="E26" s="191"/>
      <c r="F26" s="191"/>
      <c r="G26" s="191"/>
      <c r="H26" s="191"/>
      <c r="I26" s="230"/>
    </row>
    <row r="27" spans="1:14">
      <c r="A27" s="11"/>
      <c r="B27" s="11"/>
      <c r="C27" s="11"/>
      <c r="D27" s="11"/>
      <c r="E27" s="11"/>
      <c r="F27" s="11"/>
      <c r="H27" s="230"/>
      <c r="I27" s="230"/>
    </row>
    <row r="28" spans="1:14">
      <c r="A28" s="241"/>
      <c r="B28" s="24"/>
      <c r="C28" s="24"/>
      <c r="D28" s="24"/>
      <c r="E28" s="24"/>
      <c r="F28" s="11"/>
      <c r="G28" s="230"/>
      <c r="H28" s="230"/>
      <c r="I28" s="230"/>
    </row>
    <row r="29" spans="1:14">
      <c r="A29" s="4"/>
      <c r="B29" s="24"/>
      <c r="C29" s="24"/>
      <c r="D29" s="24"/>
      <c r="E29" s="24"/>
      <c r="F29" s="11"/>
      <c r="G29" s="230"/>
      <c r="H29" s="230"/>
      <c r="I29" s="230"/>
    </row>
    <row r="30" spans="1:14" ht="15.75">
      <c r="A30" s="2"/>
      <c r="B30" s="248"/>
      <c r="C30" s="2"/>
      <c r="D30" s="2"/>
      <c r="F30" s="230"/>
      <c r="G30" s="230"/>
      <c r="H30" s="230"/>
      <c r="I30" s="230"/>
    </row>
    <row r="31" spans="1:14">
      <c r="A31" s="249"/>
      <c r="B31" s="249"/>
      <c r="C31" s="249"/>
      <c r="E31" s="249"/>
      <c r="F31" s="249"/>
      <c r="H31" s="249"/>
      <c r="I31" s="230"/>
    </row>
  </sheetData>
  <mergeCells count="6">
    <mergeCell ref="L19:M19"/>
    <mergeCell ref="A2:G2"/>
    <mergeCell ref="C6:C7"/>
    <mergeCell ref="D6:D7"/>
    <mergeCell ref="E6:F6"/>
    <mergeCell ref="A4:D4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C25" sqref="C25:D28"/>
    </sheetView>
  </sheetViews>
  <sheetFormatPr defaultRowHeight="12.75"/>
  <cols>
    <col min="1" max="1" width="4.5703125" style="334" customWidth="1"/>
    <col min="2" max="2" width="39.28515625" style="334" customWidth="1"/>
    <col min="3" max="4" width="18.7109375" style="334" customWidth="1"/>
    <col min="5" max="16384" width="9.140625" style="334"/>
  </cols>
  <sheetData>
    <row r="1" spans="1:6">
      <c r="A1" s="333"/>
      <c r="D1" s="373" t="s">
        <v>276</v>
      </c>
    </row>
    <row r="2" spans="1:6" ht="15">
      <c r="A2" s="335" t="s">
        <v>403</v>
      </c>
      <c r="B2" s="333"/>
    </row>
    <row r="4" spans="1:6">
      <c r="A4" s="758" t="s">
        <v>584</v>
      </c>
      <c r="B4" s="758"/>
      <c r="C4" s="758"/>
    </row>
    <row r="7" spans="1:6" ht="14.25">
      <c r="C7" s="336"/>
      <c r="D7" s="336"/>
    </row>
    <row r="8" spans="1:6" ht="15.75" thickBot="1">
      <c r="B8" s="337"/>
      <c r="C8" s="889" t="s">
        <v>370</v>
      </c>
      <c r="D8" s="889"/>
    </row>
    <row r="9" spans="1:6" ht="26.25" thickBot="1">
      <c r="A9" s="338" t="s">
        <v>268</v>
      </c>
      <c r="B9" s="339" t="s">
        <v>164</v>
      </c>
      <c r="C9" s="340" t="s">
        <v>316</v>
      </c>
      <c r="D9" s="338" t="s">
        <v>269</v>
      </c>
    </row>
    <row r="10" spans="1:6" ht="15.95" customHeight="1" thickBot="1">
      <c r="A10" s="341">
        <v>1</v>
      </c>
      <c r="B10" s="388" t="s">
        <v>404</v>
      </c>
      <c r="C10" s="702">
        <v>266110</v>
      </c>
      <c r="D10" s="703">
        <v>266110</v>
      </c>
    </row>
    <row r="11" spans="1:6" ht="15.95" customHeight="1">
      <c r="A11" s="341">
        <v>2</v>
      </c>
      <c r="B11" s="342" t="s">
        <v>169</v>
      </c>
      <c r="C11" s="704"/>
      <c r="D11" s="705"/>
    </row>
    <row r="12" spans="1:6" ht="15.95" customHeight="1">
      <c r="A12" s="341">
        <v>3</v>
      </c>
      <c r="B12" s="343" t="s">
        <v>170</v>
      </c>
      <c r="C12" s="706">
        <v>433512</v>
      </c>
      <c r="D12" s="707">
        <v>433512</v>
      </c>
    </row>
    <row r="13" spans="1:6" ht="15.95" customHeight="1">
      <c r="A13" s="341">
        <v>4</v>
      </c>
      <c r="B13" s="343" t="s">
        <v>171</v>
      </c>
      <c r="C13" s="706"/>
      <c r="D13" s="707"/>
    </row>
    <row r="14" spans="1:6" ht="15.95" customHeight="1">
      <c r="A14" s="341">
        <v>5</v>
      </c>
      <c r="B14" s="343" t="s">
        <v>306</v>
      </c>
      <c r="C14" s="706"/>
      <c r="D14" s="707"/>
    </row>
    <row r="15" spans="1:6" ht="15.95" customHeight="1" thickBot="1">
      <c r="A15" s="341">
        <v>6</v>
      </c>
      <c r="B15" s="344" t="s">
        <v>234</v>
      </c>
      <c r="C15" s="708"/>
      <c r="D15" s="709"/>
    </row>
    <row r="16" spans="1:6" ht="15.95" customHeight="1" thickBot="1">
      <c r="A16" s="345">
        <v>7</v>
      </c>
      <c r="B16" s="339" t="s">
        <v>174</v>
      </c>
      <c r="C16" s="702">
        <f>SUM(C10:C15)</f>
        <v>699622</v>
      </c>
      <c r="D16" s="702">
        <f>SUM(D10:D15)</f>
        <v>699622</v>
      </c>
      <c r="F16" s="334" t="s">
        <v>112</v>
      </c>
    </row>
    <row r="17" spans="1:6" ht="15.95" customHeight="1" thickBot="1">
      <c r="A17" s="337"/>
      <c r="C17" s="622"/>
      <c r="D17" s="622"/>
    </row>
    <row r="18" spans="1:6" ht="15.95" customHeight="1">
      <c r="A18" s="346">
        <v>8</v>
      </c>
      <c r="B18" s="347" t="s">
        <v>305</v>
      </c>
      <c r="C18" s="710"/>
      <c r="D18" s="711"/>
    </row>
    <row r="19" spans="1:6" ht="15.75" customHeight="1">
      <c r="A19" s="341">
        <v>9</v>
      </c>
      <c r="B19" s="348" t="s">
        <v>304</v>
      </c>
      <c r="C19" s="706"/>
      <c r="D19" s="707"/>
    </row>
    <row r="20" spans="1:6" ht="15.95" customHeight="1">
      <c r="A20" s="341">
        <v>10</v>
      </c>
      <c r="B20" s="343" t="s">
        <v>303</v>
      </c>
      <c r="C20" s="706"/>
      <c r="D20" s="707"/>
    </row>
    <row r="21" spans="1:6" ht="15.95" customHeight="1">
      <c r="A21" s="341">
        <v>11</v>
      </c>
      <c r="B21" s="343" t="s">
        <v>178</v>
      </c>
      <c r="C21" s="706"/>
      <c r="D21" s="707"/>
    </row>
    <row r="22" spans="1:6" ht="15.95" customHeight="1" thickBot="1">
      <c r="A22" s="341">
        <v>12</v>
      </c>
      <c r="B22" s="349" t="s">
        <v>179</v>
      </c>
      <c r="C22" s="712">
        <v>389800</v>
      </c>
      <c r="D22" s="713">
        <v>389800</v>
      </c>
    </row>
    <row r="23" spans="1:6" ht="15.95" customHeight="1" thickBot="1">
      <c r="A23" s="345">
        <v>13</v>
      </c>
      <c r="B23" s="350" t="s">
        <v>180</v>
      </c>
      <c r="C23" s="714">
        <f>SUM(C18:C22)</f>
        <v>389800</v>
      </c>
      <c r="D23" s="714">
        <f>SUM(D18:D22)</f>
        <v>389800</v>
      </c>
    </row>
    <row r="24" spans="1:6" ht="22.5" customHeight="1" thickBot="1">
      <c r="A24" s="337"/>
      <c r="C24" s="623"/>
      <c r="D24" s="624"/>
    </row>
    <row r="25" spans="1:6" ht="15.95" customHeight="1" thickBot="1">
      <c r="A25" s="351">
        <v>14</v>
      </c>
      <c r="B25" s="389" t="s">
        <v>405</v>
      </c>
      <c r="C25" s="715">
        <v>309822</v>
      </c>
      <c r="D25" s="716">
        <v>309822</v>
      </c>
      <c r="F25" s="352"/>
    </row>
    <row r="26" spans="1:6" ht="15.95" customHeight="1">
      <c r="A26" s="403" t="s">
        <v>302</v>
      </c>
      <c r="B26" s="402" t="s">
        <v>301</v>
      </c>
      <c r="C26" s="704">
        <v>309822</v>
      </c>
      <c r="D26" s="705">
        <v>309822</v>
      </c>
      <c r="F26" s="352"/>
    </row>
    <row r="27" spans="1:6" ht="15.95" customHeight="1">
      <c r="A27" s="401" t="s">
        <v>300</v>
      </c>
      <c r="B27" s="400" t="s">
        <v>299</v>
      </c>
      <c r="C27" s="706"/>
      <c r="D27" s="707"/>
      <c r="F27" s="352"/>
    </row>
    <row r="28" spans="1:6" ht="15.95" customHeight="1" thickBot="1">
      <c r="A28" s="399" t="s">
        <v>298</v>
      </c>
      <c r="B28" s="398" t="s">
        <v>297</v>
      </c>
      <c r="C28" s="712"/>
      <c r="D28" s="713"/>
      <c r="F28" s="352"/>
    </row>
    <row r="29" spans="1:6" ht="15.95" customHeight="1">
      <c r="A29" s="397"/>
      <c r="B29" s="396"/>
      <c r="C29" s="395"/>
      <c r="D29" s="395"/>
      <c r="F29" s="352"/>
    </row>
    <row r="31" spans="1:6">
      <c r="A31" s="352" t="s">
        <v>406</v>
      </c>
    </row>
    <row r="32" spans="1:6">
      <c r="A32" s="352" t="s">
        <v>296</v>
      </c>
    </row>
    <row r="33" spans="1:4">
      <c r="B33" s="353"/>
    </row>
    <row r="34" spans="1:4">
      <c r="A34" s="334" t="s">
        <v>600</v>
      </c>
      <c r="C34" s="334" t="s">
        <v>601</v>
      </c>
      <c r="D34" s="354"/>
    </row>
    <row r="35" spans="1:4">
      <c r="A35" s="334" t="s">
        <v>588</v>
      </c>
    </row>
    <row r="36" spans="1:4">
      <c r="A36" s="334" t="s">
        <v>582</v>
      </c>
    </row>
    <row r="39" spans="1:4">
      <c r="B39" s="352" t="s">
        <v>295</v>
      </c>
    </row>
    <row r="40" spans="1:4">
      <c r="A40" s="352"/>
      <c r="B40" s="352"/>
    </row>
    <row r="41" spans="1:4">
      <c r="B41" s="352"/>
    </row>
    <row r="42" spans="1:4">
      <c r="B42" s="355" t="s">
        <v>235</v>
      </c>
    </row>
    <row r="43" spans="1:4">
      <c r="B43" s="355" t="s">
        <v>294</v>
      </c>
    </row>
    <row r="44" spans="1:4">
      <c r="B44" s="355" t="s">
        <v>236</v>
      </c>
    </row>
    <row r="45" spans="1:4">
      <c r="B45" s="355" t="s">
        <v>237</v>
      </c>
    </row>
    <row r="46" spans="1:4">
      <c r="A46" s="337"/>
      <c r="B46" s="356" t="s">
        <v>238</v>
      </c>
    </row>
    <row r="47" spans="1:4">
      <c r="A47" s="337"/>
      <c r="B47" s="353"/>
    </row>
    <row r="48" spans="1:4">
      <c r="A48" s="337"/>
    </row>
  </sheetData>
  <mergeCells count="2">
    <mergeCell ref="C8:D8"/>
    <mergeCell ref="A4:C4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tab. 1 Výnosy </vt:lpstr>
      <vt:lpstr>tab. 2 Náklady</vt:lpstr>
      <vt:lpstr>tab. 3 HV a Fondy</vt:lpstr>
      <vt:lpstr>tab. 4 čerpání přísp. dle §</vt:lpstr>
      <vt:lpstr>tab. 5 Finan. vypoř. 2013</vt:lpstr>
      <vt:lpstr>tab 5 a zpřesnění přímých NIV</vt:lpstr>
      <vt:lpstr>tab. 6 Tvorba a čerpání fondů</vt:lpstr>
      <vt:lpstr>tab. 7 stav fin fondů</vt:lpstr>
      <vt:lpstr>tab. 8 IF 2013</vt:lpstr>
      <vt:lpstr>tab. 9 Použití IF 2013</vt:lpstr>
      <vt:lpstr>Účelprostř.</vt:lpstr>
      <vt:lpstr>ukazatel. - šk. jídelny</vt:lpstr>
      <vt:lpstr>ukaza. -školy</vt:lpstr>
      <vt:lpstr>ukaz. - šk. zařízení</vt:lpstr>
      <vt:lpstr>inv.fond-plán a skutečnost</vt:lpstr>
      <vt:lpstr>inv.fond-jmenovitě</vt:lpstr>
      <vt:lpstr>tab. 10 Zaměst a platy(mzdy)</vt:lpstr>
      <vt:lpstr>tab. 11 Pohledávky</vt:lpstr>
      <vt:lpstr>Výsledek inventarizace</vt:lpstr>
      <vt:lpstr>Přehled majetku</vt:lpstr>
      <vt:lpstr>'tab. 5 Finan. vypoř. 2013'!Oblast_tisku</vt:lpstr>
    </vt:vector>
  </TitlesOfParts>
  <Company>Královéhradecký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SM851</dc:creator>
  <cp:lastModifiedBy>macek</cp:lastModifiedBy>
  <cp:lastPrinted>2014-03-31T05:17:05Z</cp:lastPrinted>
  <dcterms:created xsi:type="dcterms:W3CDTF">2003-01-13T07:08:28Z</dcterms:created>
  <dcterms:modified xsi:type="dcterms:W3CDTF">2014-03-31T05:31:29Z</dcterms:modified>
</cp:coreProperties>
</file>